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горизонтально'!$A$65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E32" i="3" l="1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7" i="3"/>
  <c r="D31" i="3"/>
  <c r="C31" i="3"/>
  <c r="C7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8" i="3"/>
  <c r="B31" i="3"/>
  <c r="C2" i="2" l="1"/>
  <c r="B3" i="3"/>
  <c r="B2" i="3"/>
  <c r="A5" i="3"/>
  <c r="F5" i="2"/>
  <c r="F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<sst xmlns="http://schemas.openxmlformats.org/spreadsheetml/2006/main" count="71" uniqueCount="43">
  <si>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</si>
  <si>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</si>
  <si>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</si>
  <si>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</si>
  <si>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</si>
  <si>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</si>
  <si>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</si>
  <si>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</si>
  <si>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</si>
  <si>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</si>
  <si>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</si>
  <si>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</si>
  <si>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</si>
  <si>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</si>
  <si>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</si>
  <si>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</si>
  <si>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</si>
  <si>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</si>
  <si>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</si>
  <si>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</si>
  <si>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</si>
  <si>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</si>
  <si>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</si>
  <si>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</si>
  <si>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</si>
  <si>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</si>
  <si>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</si>
  <si>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Сумма      за сутки</t>
  </si>
  <si>
    <t>Число</t>
  </si>
  <si>
    <t>Интервал</t>
  </si>
  <si>
    <t>Время</t>
  </si>
  <si>
    <t>POWER_HOUR</t>
  </si>
  <si>
    <t>Мощность по часовым интервалам</t>
  </si>
  <si>
    <t>Мощность, кВт</t>
  </si>
  <si>
    <t>Лимит, кВт</t>
  </si>
  <si>
    <t>Превышение лимита, кВт</t>
  </si>
  <si>
    <t>активная энергия</t>
  </si>
  <si>
    <t>за 15.12.2021</t>
  </si>
  <si>
    <t>Поступление в сеть ВЭ, МВт</t>
  </si>
  <si>
    <t>Поступление в сеть ВЭ, кВт</t>
  </si>
  <si>
    <t>Р энергосистемы, МВт</t>
  </si>
  <si>
    <t>% ВЭ от энергосистемы</t>
  </si>
  <si>
    <t>МАХ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</si>
</sst>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9" formatCode="0.0%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2">
    <xf numFmtId="0" fontId="0" fillId="0" borderId="0"/>
    <xf numFmtId="9" fontId="12" fillId="0" borderId="0" applyFont="0" applyFill="0" applyBorder="0" applyAlignment="0" applyProtection="0"/>
  </cellStyleXfs>
  <cellXfs count="87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3" fontId="10" fillId="0" borderId="0" xfId="0" applyNumberFormat="1" applyFont="1" applyAlignment="1">
      <alignment horizontal="center" vertical="top"/>
    </xf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0" fontId="5" fillId="0" borderId="13" xfId="0" applyFont="1" applyBorder="1" applyAlignment="1">
      <alignment wrapText="1"/>
    </xf>
    <xf numFmtId="0" fontId="8" fillId="0" borderId="14" xfId="0" applyFont="1" applyBorder="1" applyAlignment="1">
      <alignment horizontal="right"/>
    </xf>
    <xf numFmtId="1" fontId="5" fillId="0" borderId="14" xfId="0" applyNumberFormat="1" applyFont="1" applyBorder="1" applyAlignment="1">
      <alignment horizontal="right" wrapText="1"/>
    </xf>
    <xf numFmtId="1" fontId="5" fillId="0" borderId="15" xfId="0" applyNumberFormat="1" applyFont="1" applyBorder="1" applyAlignment="1">
      <alignment horizontal="right" wrapText="1"/>
    </xf>
    <xf numFmtId="3" fontId="3" fillId="0" borderId="16" xfId="0" applyNumberFormat="1" applyFont="1" applyBorder="1" applyAlignment="1">
      <alignment horizontal="right" wrapText="1"/>
    </xf>
    <xf numFmtId="0" fontId="3" fillId="0" borderId="0" xfId="0" applyFont="1" applyAlignment="1"/>
    <xf numFmtId="4" fontId="3" fillId="0" borderId="17" xfId="0" applyNumberFormat="1" applyFont="1" applyBorder="1" applyAlignment="1">
      <alignment horizontal="center" vertical="center" wrapText="1"/>
    </xf>
    <xf numFmtId="4" fontId="2" fillId="0" borderId="18" xfId="0" applyNumberFormat="1" applyFont="1" applyBorder="1"/>
    <xf numFmtId="4" fontId="2" fillId="0" borderId="1" xfId="0" applyNumberFormat="1" applyFont="1" applyBorder="1"/>
    <xf numFmtId="4" fontId="3" fillId="0" borderId="3" xfId="0" applyNumberFormat="1" applyFont="1" applyBorder="1" applyAlignment="1">
      <alignment horizontal="center" vertical="center" wrapText="1"/>
    </xf>
    <xf numFmtId="4" fontId="2" fillId="0" borderId="19" xfId="0" applyNumberFormat="1" applyFont="1" applyBorder="1"/>
    <xf numFmtId="4" fontId="2" fillId="0" borderId="4" xfId="0" applyNumberFormat="1" applyFont="1" applyBorder="1"/>
    <xf numFmtId="0" fontId="8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/>
    <xf numFmtId="3" fontId="3" fillId="0" borderId="1" xfId="0" applyNumberFormat="1" applyFont="1" applyBorder="1" applyAlignment="1">
      <alignment horizontal="right"/>
    </xf>
    <xf numFmtId="3" fontId="3" fillId="0" borderId="1" xfId="0" applyNumberFormat="1" applyFont="1" applyBorder="1"/>
    <xf numFmtId="4" fontId="3" fillId="0" borderId="1" xfId="0" applyNumberFormat="1" applyFont="1" applyBorder="1"/>
    <xf numFmtId="169" fontId="3" fillId="0" borderId="1" xfId="1" applyNumberFormat="1" applyFont="1" applyBorder="1"/>
    <xf numFmtId="0" fontId="13" fillId="0" borderId="0" xfId="0" applyFont="1" applyAlignment="1">
      <alignment horizontal="right"/>
    </xf>
    <xf numFmtId="4" fontId="13" fillId="0" borderId="0" xfId="0" applyNumberFormat="1" applyFont="1" applyAlignment="1">
      <alignment horizontal="right"/>
    </xf>
    <xf numFmtId="169" fontId="13" fillId="0" borderId="0" xfId="1" applyNumberFormat="1" applyFont="1" applyAlignment="1">
      <alignment horizontal="right"/>
    </xf>
    <xf numFmtId="169" fontId="13" fillId="0" borderId="1" xfId="1" applyNumberFormat="1" applyFont="1" applyBorder="1"/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4.28515625" style="7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0.7109375" style="1" hidden="1" customWidth="1"/>
    <col min="28" max="16384" width="9.140625" style="1"/>
  </cols>
  <sheetData>
    <row r="2" spans="1:27" ht="24.75" customHeight="1" x14ac:dyDescent="0.2">
      <c r="C2" s="14"/>
      <c r="E2" s="25" t="s">
        <v>32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/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60" t="s">
        <v>26</v>
      </c>
      <c r="AA7" s="27" t="s">
        <v>27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61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2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1:8" ht="15.75" hidden="1" customHeight="1" x14ac:dyDescent="0.2">
      <c r="A65" s="6" t="s">
        <v>31</v>
      </c>
      <c r="C65" s="11">
        <v>1</v>
      </c>
      <c r="D65" s="12">
        <v>0</v>
      </c>
      <c r="E65" s="12">
        <v>0</v>
      </c>
      <c r="F65" s="12">
        <v>0</v>
      </c>
      <c r="G65" s="12">
        <v>1</v>
      </c>
      <c r="H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30" sqref="H30"/>
    </sheetView>
  </sheetViews>
  <sheetFormatPr defaultRowHeight="12.75" x14ac:dyDescent="0.2"/>
  <cols>
    <col min="1" max="1" width="11.5703125" style="1" customWidth="1"/>
    <col min="2" max="54" width="18.7109375" style="48" customWidth="1"/>
    <col min="55" max="16384" width="9.140625" style="1"/>
  </cols>
  <sheetData>
    <row r="1" spans="1:54" x14ac:dyDescent="0.2">
      <c r="A1" s="45"/>
    </row>
    <row r="2" spans="1:54" ht="25.5" x14ac:dyDescent="0.35">
      <c r="A2" s="45"/>
      <c r="B2" s="54" t="str">
        <f>'Время горизонтально'!E2</f>
        <v>Мощность по часовым интервалам</v>
      </c>
    </row>
    <row r="3" spans="1:54" ht="15.75" x14ac:dyDescent="0.25">
      <c r="A3" s="45"/>
      <c r="B3" s="55" t="str">
        <f>IF(isOV="","",isOV)</f>
        <v/>
      </c>
    </row>
    <row r="4" spans="1:54" s="52" customFormat="1" ht="15.75" x14ac:dyDescent="0.25">
      <c r="A4" s="47"/>
      <c r="B4" s="56"/>
      <c r="C4" s="56"/>
      <c r="D4" s="56"/>
      <c r="E4" s="56"/>
      <c r="F4" s="35" t="s">
        <v>36</v>
      </c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  <c r="AU4" s="56"/>
      <c r="AV4" s="56"/>
      <c r="AW4" s="56"/>
      <c r="AX4" s="56"/>
      <c r="AY4" s="56"/>
      <c r="AZ4" s="56"/>
      <c r="BA4" s="56"/>
      <c r="BB4" s="56"/>
    </row>
    <row r="5" spans="1:54" s="53" customFormat="1" ht="15.75" x14ac:dyDescent="0.25">
      <c r="A5" s="46" t="str">
        <f>IF(group="","",group)</f>
        <v/>
      </c>
      <c r="B5" s="55"/>
      <c r="C5" s="55"/>
      <c r="D5" s="55"/>
      <c r="E5" s="55"/>
      <c r="F5" s="36" t="s">
        <v>37</v>
      </c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</row>
    <row r="6" spans="1:54" s="59" customFormat="1" ht="35.25" customHeight="1" x14ac:dyDescent="0.2">
      <c r="A6" s="75" t="s">
        <v>30</v>
      </c>
      <c r="B6" s="76" t="s">
        <v>39</v>
      </c>
      <c r="C6" s="76" t="s">
        <v>38</v>
      </c>
      <c r="D6" s="76" t="s">
        <v>40</v>
      </c>
      <c r="E6" s="76" t="s">
        <v>41</v>
      </c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</row>
    <row r="7" spans="1:54" x14ac:dyDescent="0.2">
      <c r="A7" s="72" t="s">
        <v>3</v>
      </c>
      <c r="B7" s="73">
        <v>538760.78700000001</v>
      </c>
      <c r="C7" s="74">
        <f>B7/1000</f>
        <v>538.76078700000005</v>
      </c>
      <c r="D7" s="71">
        <v>1806.14</v>
      </c>
      <c r="E7" s="82">
        <f>C7/D7</f>
        <v>0.29829403423876333</v>
      </c>
    </row>
    <row r="8" spans="1:54" x14ac:dyDescent="0.2">
      <c r="A8" s="69" t="s">
        <v>4</v>
      </c>
      <c r="B8" s="70">
        <v>529505.97600000002</v>
      </c>
      <c r="C8" s="71">
        <f>B8/1000</f>
        <v>529.50597600000003</v>
      </c>
      <c r="D8" s="71">
        <v>1687.43</v>
      </c>
      <c r="E8" s="82">
        <f t="shared" ref="E8:E31" si="0">C8/D8</f>
        <v>0.31379433576503912</v>
      </c>
    </row>
    <row r="9" spans="1:54" x14ac:dyDescent="0.2">
      <c r="A9" s="69" t="s">
        <v>5</v>
      </c>
      <c r="B9" s="70">
        <v>513340.79800000001</v>
      </c>
      <c r="C9" s="71">
        <f t="shared" ref="C9:C31" si="1">B9/1000</f>
        <v>513.34079800000006</v>
      </c>
      <c r="D9" s="71">
        <v>1697.17</v>
      </c>
      <c r="E9" s="82">
        <f t="shared" si="0"/>
        <v>0.30246869671276305</v>
      </c>
    </row>
    <row r="10" spans="1:54" x14ac:dyDescent="0.2">
      <c r="A10" s="69" t="s">
        <v>6</v>
      </c>
      <c r="B10" s="70">
        <v>519657.64799999999</v>
      </c>
      <c r="C10" s="71">
        <f t="shared" si="1"/>
        <v>519.65764799999999</v>
      </c>
      <c r="D10" s="71">
        <v>1688.53</v>
      </c>
      <c r="E10" s="82">
        <f t="shared" si="0"/>
        <v>0.30775742687426344</v>
      </c>
    </row>
    <row r="11" spans="1:54" x14ac:dyDescent="0.2">
      <c r="A11" s="69" t="s">
        <v>7</v>
      </c>
      <c r="B11" s="70">
        <v>539282.42500000005</v>
      </c>
      <c r="C11" s="71">
        <f t="shared" si="1"/>
        <v>539.2824250000001</v>
      </c>
      <c r="D11" s="71">
        <v>1758.4</v>
      </c>
      <c r="E11" s="82">
        <f t="shared" si="0"/>
        <v>0.30668927718380351</v>
      </c>
    </row>
    <row r="12" spans="1:54" x14ac:dyDescent="0.2">
      <c r="A12" s="69" t="s">
        <v>8</v>
      </c>
      <c r="B12" s="70">
        <v>552918.75899999996</v>
      </c>
      <c r="C12" s="71">
        <f t="shared" si="1"/>
        <v>552.91875899999991</v>
      </c>
      <c r="D12" s="71">
        <v>1875.76</v>
      </c>
      <c r="E12" s="82">
        <f t="shared" si="0"/>
        <v>0.29477052448074376</v>
      </c>
    </row>
    <row r="13" spans="1:54" x14ac:dyDescent="0.2">
      <c r="A13" s="69" t="s">
        <v>9</v>
      </c>
      <c r="B13" s="70">
        <v>594428.15</v>
      </c>
      <c r="C13" s="71">
        <f t="shared" si="1"/>
        <v>594.42815000000007</v>
      </c>
      <c r="D13" s="71">
        <v>1933.41</v>
      </c>
      <c r="E13" s="82">
        <f t="shared" si="0"/>
        <v>0.30745064419859214</v>
      </c>
    </row>
    <row r="14" spans="1:54" x14ac:dyDescent="0.2">
      <c r="A14" s="69" t="s">
        <v>10</v>
      </c>
      <c r="B14" s="70">
        <v>635269.196</v>
      </c>
      <c r="C14" s="71">
        <f t="shared" si="1"/>
        <v>635.26919599999997</v>
      </c>
      <c r="D14" s="71">
        <v>1911.57</v>
      </c>
      <c r="E14" s="82">
        <f t="shared" si="0"/>
        <v>0.33232850274904918</v>
      </c>
    </row>
    <row r="15" spans="1:54" x14ac:dyDescent="0.2">
      <c r="A15" s="69" t="s">
        <v>11</v>
      </c>
      <c r="B15" s="70">
        <v>673339.31299999997</v>
      </c>
      <c r="C15" s="71">
        <f t="shared" si="1"/>
        <v>673.33931299999995</v>
      </c>
      <c r="D15" s="71">
        <v>2019.56</v>
      </c>
      <c r="E15" s="82">
        <f t="shared" si="0"/>
        <v>0.33340891728891442</v>
      </c>
    </row>
    <row r="16" spans="1:54" x14ac:dyDescent="0.2">
      <c r="A16" s="69" t="s">
        <v>12</v>
      </c>
      <c r="B16" s="70">
        <v>688108.5</v>
      </c>
      <c r="C16" s="71">
        <f t="shared" si="1"/>
        <v>688.10850000000005</v>
      </c>
      <c r="D16" s="71">
        <v>1898.6</v>
      </c>
      <c r="E16" s="82">
        <f t="shared" si="0"/>
        <v>0.36242942167913206</v>
      </c>
    </row>
    <row r="17" spans="1:54" x14ac:dyDescent="0.2">
      <c r="A17" s="69" t="s">
        <v>13</v>
      </c>
      <c r="B17" s="70">
        <v>686601.70200000005</v>
      </c>
      <c r="C17" s="71">
        <f t="shared" si="1"/>
        <v>686.60170200000005</v>
      </c>
      <c r="D17" s="71">
        <v>1942.44</v>
      </c>
      <c r="E17" s="82">
        <f t="shared" si="0"/>
        <v>0.35347382776301972</v>
      </c>
    </row>
    <row r="18" spans="1:54" x14ac:dyDescent="0.2">
      <c r="A18" s="69" t="s">
        <v>14</v>
      </c>
      <c r="B18" s="70">
        <v>683724.09600000002</v>
      </c>
      <c r="C18" s="71">
        <f t="shared" si="1"/>
        <v>683.72409600000003</v>
      </c>
      <c r="D18" s="71">
        <v>1957.6</v>
      </c>
      <c r="E18" s="82">
        <f t="shared" si="0"/>
        <v>0.34926649775234986</v>
      </c>
    </row>
    <row r="19" spans="1:54" x14ac:dyDescent="0.2">
      <c r="A19" s="69" t="s">
        <v>15</v>
      </c>
      <c r="B19" s="70">
        <v>666686.68900000001</v>
      </c>
      <c r="C19" s="71">
        <f t="shared" si="1"/>
        <v>666.686689</v>
      </c>
      <c r="D19" s="71">
        <v>1892.48</v>
      </c>
      <c r="E19" s="82">
        <f t="shared" si="0"/>
        <v>0.35228202623013188</v>
      </c>
    </row>
    <row r="20" spans="1:54" x14ac:dyDescent="0.2">
      <c r="A20" s="69" t="s">
        <v>16</v>
      </c>
      <c r="B20" s="70">
        <v>691664.10400000005</v>
      </c>
      <c r="C20" s="71">
        <f t="shared" si="1"/>
        <v>691.66410400000007</v>
      </c>
      <c r="D20" s="71">
        <v>1882.22</v>
      </c>
      <c r="E20" s="86">
        <f t="shared" si="0"/>
        <v>0.36747250799587722</v>
      </c>
    </row>
    <row r="21" spans="1:54" x14ac:dyDescent="0.2">
      <c r="A21" s="69" t="s">
        <v>17</v>
      </c>
      <c r="B21" s="70">
        <v>689230.54200000002</v>
      </c>
      <c r="C21" s="71">
        <f t="shared" si="1"/>
        <v>689.23054200000001</v>
      </c>
      <c r="D21" s="71">
        <v>1974.43</v>
      </c>
      <c r="E21" s="82">
        <f t="shared" si="0"/>
        <v>0.34907823625046214</v>
      </c>
    </row>
    <row r="22" spans="1:54" x14ac:dyDescent="0.2">
      <c r="A22" s="69" t="s">
        <v>18</v>
      </c>
      <c r="B22" s="70">
        <v>692177.10600000003</v>
      </c>
      <c r="C22" s="71">
        <f t="shared" si="1"/>
        <v>692.17710599999998</v>
      </c>
      <c r="D22" s="71">
        <v>2003.94</v>
      </c>
      <c r="E22" s="82">
        <f t="shared" si="0"/>
        <v>0.34540809904488157</v>
      </c>
    </row>
    <row r="23" spans="1:54" x14ac:dyDescent="0.2">
      <c r="A23" s="69" t="s">
        <v>19</v>
      </c>
      <c r="B23" s="70">
        <v>707338.86800000002</v>
      </c>
      <c r="C23" s="71">
        <f t="shared" si="1"/>
        <v>707.33886800000005</v>
      </c>
      <c r="D23" s="71">
        <v>1935.59</v>
      </c>
      <c r="E23" s="82">
        <f t="shared" si="0"/>
        <v>0.36543837692899844</v>
      </c>
    </row>
    <row r="24" spans="1:54" x14ac:dyDescent="0.2">
      <c r="A24" s="69" t="s">
        <v>20</v>
      </c>
      <c r="B24" s="70">
        <v>690697</v>
      </c>
      <c r="C24" s="71">
        <f t="shared" si="1"/>
        <v>690.697</v>
      </c>
      <c r="D24" s="71">
        <v>1961.65</v>
      </c>
      <c r="E24" s="82">
        <f t="shared" si="0"/>
        <v>0.35210001784212269</v>
      </c>
    </row>
    <row r="25" spans="1:54" x14ac:dyDescent="0.2">
      <c r="A25" s="69" t="s">
        <v>21</v>
      </c>
      <c r="B25" s="70">
        <v>681322.04500000004</v>
      </c>
      <c r="C25" s="71">
        <f t="shared" si="1"/>
        <v>681.322045</v>
      </c>
      <c r="D25" s="71">
        <v>1857.92</v>
      </c>
      <c r="E25" s="86">
        <f t="shared" si="0"/>
        <v>0.36671226156131587</v>
      </c>
    </row>
    <row r="26" spans="1:54" x14ac:dyDescent="0.2">
      <c r="A26" s="69" t="s">
        <v>22</v>
      </c>
      <c r="B26" s="70">
        <v>663416.01399999997</v>
      </c>
      <c r="C26" s="71">
        <f t="shared" si="1"/>
        <v>663.41601400000002</v>
      </c>
      <c r="D26" s="71">
        <v>1833.92</v>
      </c>
      <c r="E26" s="82">
        <f t="shared" si="0"/>
        <v>0.36174752115686615</v>
      </c>
    </row>
    <row r="27" spans="1:54" x14ac:dyDescent="0.2">
      <c r="A27" s="69" t="s">
        <v>23</v>
      </c>
      <c r="B27" s="70">
        <v>640021.94000000006</v>
      </c>
      <c r="C27" s="71">
        <f t="shared" si="1"/>
        <v>640.02194000000009</v>
      </c>
      <c r="D27" s="71">
        <v>1944.65</v>
      </c>
      <c r="E27" s="82">
        <f t="shared" si="0"/>
        <v>0.32911934795464481</v>
      </c>
    </row>
    <row r="28" spans="1:54" x14ac:dyDescent="0.2">
      <c r="A28" s="69" t="s">
        <v>24</v>
      </c>
      <c r="B28" s="70">
        <v>615925.41899999999</v>
      </c>
      <c r="C28" s="71">
        <f t="shared" si="1"/>
        <v>615.92541900000003</v>
      </c>
      <c r="D28" s="71">
        <v>1745.22</v>
      </c>
      <c r="E28" s="82">
        <f t="shared" si="0"/>
        <v>0.35292136177673877</v>
      </c>
    </row>
    <row r="29" spans="1:54" x14ac:dyDescent="0.2">
      <c r="A29" s="69" t="s">
        <v>25</v>
      </c>
      <c r="B29" s="70">
        <v>589731.50300000003</v>
      </c>
      <c r="C29" s="71">
        <f t="shared" si="1"/>
        <v>589.73150299999998</v>
      </c>
      <c r="D29" s="71">
        <v>1792.4</v>
      </c>
      <c r="E29" s="82">
        <f t="shared" si="0"/>
        <v>0.32901779904039274</v>
      </c>
    </row>
    <row r="30" spans="1:54" x14ac:dyDescent="0.2">
      <c r="A30" s="77" t="s">
        <v>26</v>
      </c>
      <c r="B30" s="78">
        <v>560490.56599999999</v>
      </c>
      <c r="C30" s="71">
        <f t="shared" si="1"/>
        <v>560.49056599999994</v>
      </c>
      <c r="D30" s="71">
        <v>1775.71</v>
      </c>
      <c r="E30" s="82">
        <f t="shared" si="0"/>
        <v>0.31564307572745548</v>
      </c>
    </row>
    <row r="31" spans="1:54" s="57" customFormat="1" x14ac:dyDescent="0.2">
      <c r="A31" s="79" t="s">
        <v>2</v>
      </c>
      <c r="B31" s="80">
        <f>SUM(B7:B30)</f>
        <v>15043639.146000002</v>
      </c>
      <c r="C31" s="81">
        <f>SUM(C7:C30)</f>
        <v>15043.639146000001</v>
      </c>
      <c r="D31" s="81">
        <f>SUM(D7:D30)</f>
        <v>44776.74</v>
      </c>
      <c r="E31" s="82">
        <f t="shared" si="0"/>
        <v>0.3359699510504785</v>
      </c>
    </row>
    <row r="32" spans="1:54" s="83" customFormat="1" x14ac:dyDescent="0.2">
      <c r="B32" s="84"/>
      <c r="C32" s="84"/>
      <c r="D32" s="84" t="s">
        <v>42</v>
      </c>
      <c r="E32" s="85">
        <f>MAX(E7:E30)</f>
        <v>0.36747250799587722</v>
      </c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4"/>
      <c r="Z32" s="84"/>
      <c r="AA32" s="84"/>
      <c r="AB32" s="84"/>
      <c r="AC32" s="84"/>
      <c r="AD32" s="84"/>
      <c r="AE32" s="84"/>
      <c r="AF32" s="84"/>
      <c r="AG32" s="84"/>
      <c r="AH32" s="84"/>
      <c r="AI32" s="84"/>
      <c r="AJ32" s="84"/>
      <c r="AK32" s="84"/>
      <c r="AL32" s="84"/>
      <c r="AM32" s="84"/>
      <c r="AN32" s="84"/>
      <c r="AO32" s="84"/>
      <c r="AP32" s="84"/>
      <c r="AQ32" s="84"/>
      <c r="AR32" s="84"/>
      <c r="AS32" s="84"/>
      <c r="AT32" s="84"/>
      <c r="AU32" s="84"/>
      <c r="AV32" s="84"/>
      <c r="AW32" s="84"/>
      <c r="AX32" s="84"/>
      <c r="AY32" s="84"/>
      <c r="AZ32" s="84"/>
      <c r="BA32" s="84"/>
      <c r="BB32" s="84"/>
    </row>
  </sheetData>
  <phoneticPr fontId="1" type="noConversion"/>
  <pageMargins left="0.59055118110236227" right="0.59055118110236227" top="0.39370078740157483" bottom="0.59055118110236227" header="0.51181102362204722" footer="0.31496062992125984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36.140625" style="49" customWidth="1"/>
    <col min="2" max="2" width="10.28515625" style="50" hidden="1" customWidth="1"/>
    <col min="3" max="3" width="14.7109375" style="30" customWidth="1"/>
    <col min="4" max="4" width="16.5703125" style="31" customWidth="1"/>
    <col min="5" max="5" width="16.5703125" style="32" customWidth="1"/>
    <col min="6" max="6" width="16.5703125" style="31" customWidth="1"/>
    <col min="7" max="16384" width="9.140625" style="1"/>
  </cols>
  <sheetData>
    <row r="1" spans="1:6" ht="12.75" customHeight="1" x14ac:dyDescent="0.25"/>
    <row r="2" spans="1:6" ht="25.5" x14ac:dyDescent="0.25">
      <c r="A2" s="51"/>
      <c r="B2" s="51"/>
      <c r="C2" s="33" t="str">
        <f>'Время горизонтально'!E2</f>
        <v>Мощность по часовым интервалам</v>
      </c>
    </row>
    <row r="3" spans="1:6" ht="21" customHeight="1" x14ac:dyDescent="0.3">
      <c r="C3" s="38" t="str">
        <f>IF(isOV="","",isOV)</f>
        <v/>
      </c>
    </row>
    <row r="4" spans="1:6" x14ac:dyDescent="0.25">
      <c r="A4" s="34" t="str">
        <f>IF(group="","",group)</f>
        <v/>
      </c>
      <c r="F4" s="35" t="str">
        <f>IF(energy="","",energy)</f>
        <v>активная энергия</v>
      </c>
    </row>
    <row r="5" spans="1:6" ht="15.75" customHeight="1" thickBot="1" x14ac:dyDescent="0.3">
      <c r="F5" s="36" t="str">
        <f>IF(period="","",period)</f>
        <v>за 15.12.2021</v>
      </c>
    </row>
    <row r="6" spans="1:6" s="37" customFormat="1" ht="34.5" customHeight="1" thickBot="1" x14ac:dyDescent="0.25">
      <c r="A6" s="39" t="s">
        <v>1</v>
      </c>
      <c r="B6" s="40" t="s">
        <v>28</v>
      </c>
      <c r="C6" s="41" t="s">
        <v>29</v>
      </c>
      <c r="D6" s="42" t="s">
        <v>33</v>
      </c>
      <c r="E6" s="43" t="s">
        <v>34</v>
      </c>
      <c r="F6" s="44" t="s">
        <v>35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2006-01-25T11:38:28Z</cp:lastPrinted>
  <dcterms:created xsi:type="dcterms:W3CDTF">2006-01-12T11:13:46Z</dcterms:created>
  <dcterms:modified xsi:type="dcterms:W3CDTF">2022-01-11T08:34:40Z</dcterms:modified>
</cp:coreProperties>
</file>