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86" i="3" l="1"/>
  <c r="L85" i="3"/>
  <c r="K86" i="3"/>
  <c r="K85" i="3"/>
  <c r="J86" i="3"/>
  <c r="J85" i="3"/>
  <c r="E86" i="3"/>
  <c r="E85" i="3"/>
  <c r="D86" i="3"/>
  <c r="D85" i="3"/>
  <c r="C86" i="3"/>
  <c r="C85" i="3"/>
  <c r="L99" i="3" l="1"/>
  <c r="K99" i="3"/>
  <c r="J99" i="3"/>
  <c r="E99" i="3"/>
  <c r="D99" i="3"/>
  <c r="C99" i="3"/>
  <c r="L98" i="3"/>
  <c r="K98" i="3"/>
  <c r="J98" i="3"/>
  <c r="E98" i="3"/>
  <c r="D98" i="3"/>
  <c r="C98" i="3"/>
  <c r="L97" i="3"/>
  <c r="K97" i="3"/>
  <c r="J97" i="3"/>
  <c r="E97" i="3"/>
  <c r="D97" i="3"/>
  <c r="C97" i="3"/>
  <c r="L96" i="3"/>
  <c r="K96" i="3"/>
  <c r="J96" i="3"/>
  <c r="E96" i="3"/>
  <c r="D96" i="3"/>
  <c r="C96" i="3"/>
  <c r="L95" i="3"/>
  <c r="K95" i="3"/>
  <c r="J95" i="3"/>
  <c r="E95" i="3"/>
  <c r="D95" i="3"/>
  <c r="C95" i="3"/>
  <c r="L94" i="3"/>
  <c r="K94" i="3"/>
  <c r="J94" i="3"/>
  <c r="E94" i="3"/>
  <c r="D94" i="3"/>
  <c r="C94" i="3"/>
  <c r="N89" i="3"/>
  <c r="K88" i="3"/>
  <c r="K91" i="3" s="1"/>
  <c r="J88" i="3"/>
  <c r="J91" i="3" s="1"/>
  <c r="L87" i="3"/>
  <c r="L90" i="3" s="1"/>
  <c r="K87" i="3"/>
  <c r="K90" i="3" s="1"/>
  <c r="J87" i="3"/>
  <c r="J90" i="3" s="1"/>
  <c r="E87" i="3"/>
  <c r="E90" i="3" s="1"/>
  <c r="D87" i="3"/>
  <c r="D90" i="3" s="1"/>
  <c r="C87" i="3"/>
  <c r="C90" i="3" s="1"/>
  <c r="L83" i="3"/>
  <c r="K83" i="3"/>
  <c r="J83" i="3"/>
  <c r="E83" i="3"/>
  <c r="O84" i="3" s="1"/>
  <c r="D83" i="3"/>
  <c r="O83" i="3" s="1"/>
  <c r="C83" i="3"/>
  <c r="L82" i="3"/>
  <c r="N95" i="3" s="1"/>
  <c r="K82" i="3"/>
  <c r="N94" i="3" s="1"/>
  <c r="J82" i="3"/>
  <c r="J84" i="3" s="1"/>
  <c r="J89" i="3" s="1"/>
  <c r="E82" i="3"/>
  <c r="D82" i="3"/>
  <c r="C82" i="3"/>
  <c r="E84" i="3" l="1"/>
  <c r="E89" i="3" s="1"/>
  <c r="N84" i="3"/>
  <c r="N93" i="3"/>
  <c r="C84" i="3"/>
  <c r="C89" i="3" s="1"/>
  <c r="C92" i="3" s="1"/>
  <c r="N82" i="3"/>
  <c r="C88" i="3"/>
  <c r="C91" i="3" s="1"/>
  <c r="D84" i="3"/>
  <c r="D89" i="3" s="1"/>
  <c r="N83" i="3"/>
  <c r="D93" i="3"/>
  <c r="J92" i="3"/>
  <c r="J93" i="3"/>
  <c r="O82" i="3"/>
  <c r="D88" i="3"/>
  <c r="D91" i="3" s="1"/>
  <c r="D92" i="3" s="1"/>
  <c r="K84" i="3"/>
  <c r="K89" i="3" s="1"/>
  <c r="K93" i="3" s="1"/>
  <c r="E88" i="3"/>
  <c r="E91" i="3" s="1"/>
  <c r="N91" i="3"/>
  <c r="L84" i="3"/>
  <c r="L89" i="3" s="1"/>
  <c r="N90" i="3"/>
  <c r="L88" i="3"/>
  <c r="L91" i="3" s="1"/>
  <c r="L92" i="3" s="1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C93" i="3" l="1"/>
  <c r="K92" i="3"/>
  <c r="E92" i="3"/>
  <c r="E93" i="3"/>
  <c r="L93" i="3"/>
</calcChain>
</file>

<file path=xl/sharedStrings.xml><?xml version="1.0" encoding="utf-8"?>
<sst xmlns="http://schemas.openxmlformats.org/spreadsheetml/2006/main" count="273" uniqueCount="130">
  <si>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</si>
  <si>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</si>
  <si>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</si>
  <si>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</si>
  <si>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</si>
  <si>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</si>
  <si>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</si>
  <si>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</si>
  <si>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</si>
  <si>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</si>
  <si>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</si>
  <si>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</si>
  <si>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</si>
  <si>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</si>
  <si>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</si>
  <si>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</si>
  <si>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</si>
  <si>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</si>
  <si>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</si>
  <si>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</si>
  <si>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</si>
  <si>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</si>
  <si>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</si>
  <si>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</si>
  <si>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</si>
  <si>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</si>
  <si>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</si>
  <si>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</si>
  <si>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</si>
  <si>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</si>
  <si>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</si>
  <si>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</si>
  <si>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</si>
  <si>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</si>
  <si>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</si>
  <si>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</si>
  <si>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</si>
  <si>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</si>
  <si>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Бабаево р.</t>
  </si>
  <si>
    <t xml:space="preserve"> 10 Бабаево р. Т 1 ап RS УСПД</t>
  </si>
  <si>
    <t xml:space="preserve"> 10 Бабаево р. Т 2 ап RS УСПД</t>
  </si>
  <si>
    <t xml:space="preserve"> 10 Бабаево р. ТСН 3 ао RS УСПД</t>
  </si>
  <si>
    <t xml:space="preserve"> 10 Бабаево р. ТСН 4 ао RS УСПД</t>
  </si>
  <si>
    <t xml:space="preserve"> 10 Бабаево р.-База РЭС ао</t>
  </si>
  <si>
    <t xml:space="preserve"> 10 Бабаево р.-База РЭС ао RS УСПД</t>
  </si>
  <si>
    <t xml:space="preserve"> 10 Бабаево р.-Володино ао RS УСПД</t>
  </si>
  <si>
    <t xml:space="preserve"> 10 Бабаево р.-Горсеть 1 ао</t>
  </si>
  <si>
    <t xml:space="preserve"> 10 Бабаево р.-Горсеть 1 ао RS УСПД</t>
  </si>
  <si>
    <t xml:space="preserve"> 10 Бабаево р.-Горсеть 2 ао</t>
  </si>
  <si>
    <t xml:space="preserve"> 10 Бабаево р.-Горсеть 2 ао RS УСПД</t>
  </si>
  <si>
    <t xml:space="preserve"> 10 Бабаево р.-Горсеть 3 ао</t>
  </si>
  <si>
    <t xml:space="preserve"> 10 Бабаево р.-Горсеть 3 ао RS УСПД</t>
  </si>
  <si>
    <t xml:space="preserve"> 10 Бабаево р.-Горсеть 4 ао</t>
  </si>
  <si>
    <t xml:space="preserve"> 10 Бабаево р.-Горсеть 4 ао RS УСПД</t>
  </si>
  <si>
    <t xml:space="preserve"> 10 Бабаево р.-Горсеть 5 ао</t>
  </si>
  <si>
    <t xml:space="preserve"> 10 Бабаево р.-Горсеть 5 ао RS УСПД</t>
  </si>
  <si>
    <t xml:space="preserve"> 10 Бабаево р.-Горсеть 6 ао RS УСПД</t>
  </si>
  <si>
    <t xml:space="preserve"> 10 Бабаево р.-Дудино ао RS УСПД</t>
  </si>
  <si>
    <t xml:space="preserve"> 10 Бабаево р.-СЕП 1 ао RS xml</t>
  </si>
  <si>
    <t xml:space="preserve"> 10 Бабаево р.-СЕП 2 ао RS xml</t>
  </si>
  <si>
    <t xml:space="preserve"> 10 Бабаево р.-Телецентр ао RS УСПД</t>
  </si>
  <si>
    <t xml:space="preserve"> 10 Бабаево р.-Тимошкино ао RS УСПД</t>
  </si>
  <si>
    <t xml:space="preserve"> 110 Бабаево р. ОМВ ао</t>
  </si>
  <si>
    <t xml:space="preserve"> 110 Бабаево р. ОМВ ао RS УСПД</t>
  </si>
  <si>
    <t xml:space="preserve"> 110 Бабаево р. ОМВ ап</t>
  </si>
  <si>
    <t xml:space="preserve"> 110 Бабаево р. ОМВ ап RS УСПД</t>
  </si>
  <si>
    <t xml:space="preserve"> 110 Бабаево р.-Бабаево 1 ао</t>
  </si>
  <si>
    <t xml:space="preserve"> 110 Бабаево р.-Бабаево 1 ао RS УСПД</t>
  </si>
  <si>
    <t xml:space="preserve"> 110 Бабаево р.-Бабаево 1 ап</t>
  </si>
  <si>
    <t xml:space="preserve"> 110 Бабаево р.-Бабаево 1 ап RS УСПД</t>
  </si>
  <si>
    <t xml:space="preserve"> 110 Бабаево р.-Бабаево 2 ао</t>
  </si>
  <si>
    <t xml:space="preserve"> 110 Бабаево р.-Бабаево 2 ао RS УСПД</t>
  </si>
  <si>
    <t xml:space="preserve"> 110 Бабаево р.-Бабаево 2 ап</t>
  </si>
  <si>
    <t xml:space="preserve"> 110 Бабаево р.-Бабаево 2 ап RS УСПД</t>
  </si>
  <si>
    <t xml:space="preserve"> 110 Бабаево р.-Подборовье ао</t>
  </si>
  <si>
    <t xml:space="preserve"> 110 Бабаево р.-Подборовье ао RS УСПД</t>
  </si>
  <si>
    <t xml:space="preserve"> 110 Бабаево р.-Подборовье ап</t>
  </si>
  <si>
    <t xml:space="preserve"> 110 Бабаево р.-Подборовье ап RS УСПД</t>
  </si>
  <si>
    <t xml:space="preserve"> 35 Бабаево р.-Компрессор 1 ао RS УСПД</t>
  </si>
  <si>
    <t xml:space="preserve"> 35 Бабаево р.-Компрессор 2 ао RS УСПД</t>
  </si>
  <si>
    <t xml:space="preserve"> 35 Бабаево р.-Тешемля ао RS УСПД</t>
  </si>
  <si>
    <t xml:space="preserve"> 35 Бабаево р.-Тимохино ао RS УСПД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</si>
  <si>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</si>
  <si>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</si>
  <si>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</si>
  <si>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</si>
  <si>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</si>
  <si>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</si>
  <si>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</si>
  <si>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</si>
  <si>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</si>
  <si>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</si>
  <si>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</si>
  <si>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</si>
  <si>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</si>
  <si>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</si>
  <si>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</si>
  <si>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</si>
  <si>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</si>
  <si>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</si>
  <si>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</si>
  <si>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</si>
  <si>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</si>
  <si>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</si>
  <si>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</si>
  <si>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</si>
  <si>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</si>
  <si>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</si>
  <si>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</si>
  <si>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</si>
  <si>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</si>
  <si>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</si>
  <si>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</si>
  <si>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</si>
  <si>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</si>
  <si>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</si>
  <si>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</si>
  <si>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</si>
  <si>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</si>
  <si>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</si>
  <si>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</si>
  <si>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</si>
  <si>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</si>
  <si>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</si>
  <si>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</si>
  <si>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Потери  короткого замыкания</t>
  </si>
  <si>
    <t>ΔP кз в, кВт</t>
  </si>
  <si>
    <t>ΔP кз с, кВт</t>
  </si>
  <si>
    <t>ΔP кз н, кВт</t>
  </si>
  <si>
    <t>Потери в трансформаторах  в режимный день 15.12.2021 г. по ПС Бабаево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</si>
</sst>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0" fontId="2" fillId="2" borderId="0" xfId="0" applyFont="1" applyFill="1"/>
    <xf numFmtId="0" fontId="13" fillId="0" borderId="0" xfId="0" applyFo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4" fontId="0" fillId="0" borderId="0" xfId="0" applyNumberFormat="1" applyFill="1" applyBorder="1" applyAlignment="1"/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5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5" fontId="13" fillId="6" borderId="29" xfId="0" applyNumberFormat="1" applyFont="1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166" fontId="2" fillId="0" borderId="0" xfId="0" applyNumberFormat="1" applyFont="1"/>
    <xf numFmtId="166" fontId="2" fillId="2" borderId="0" xfId="0" applyNumberFormat="1" applyFont="1" applyFill="1"/>
    <xf numFmtId="0" fontId="13" fillId="4" borderId="34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4" borderId="36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AL7" activePane="bottomRight" state="frozen"/>
      <selection pane="topRight" activeCell="B1" sqref="B1"/>
      <selection pane="bottomLeft" activeCell="A7" sqref="A7"/>
      <selection pane="bottomRight" activeCell="AS6" sqref="AS6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34" t="s">
        <v>36</v>
      </c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Бабаево р.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35" t="s">
        <v>37</v>
      </c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1" t="s">
        <v>81</v>
      </c>
      <c r="AS6" s="148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4516</v>
      </c>
      <c r="C7" s="73">
        <v>0</v>
      </c>
      <c r="D7" s="73">
        <v>15</v>
      </c>
      <c r="E7" s="73">
        <v>9.6</v>
      </c>
      <c r="F7" s="73">
        <v>64.8</v>
      </c>
      <c r="G7" s="73">
        <v>64.95</v>
      </c>
      <c r="H7" s="73">
        <v>305.8</v>
      </c>
      <c r="I7" s="73">
        <v>1318.4</v>
      </c>
      <c r="J7" s="73">
        <v>1317.6000000000001</v>
      </c>
      <c r="K7" s="73">
        <v>407.2</v>
      </c>
      <c r="L7" s="73">
        <v>407.2</v>
      </c>
      <c r="M7" s="73">
        <v>996</v>
      </c>
      <c r="N7" s="73">
        <v>994.80000000000007</v>
      </c>
      <c r="O7" s="73">
        <v>828.80000000000007</v>
      </c>
      <c r="P7" s="73">
        <v>828.4</v>
      </c>
      <c r="Q7" s="73">
        <v>13.6</v>
      </c>
      <c r="R7" s="73">
        <v>13.8</v>
      </c>
      <c r="S7" s="73">
        <v>25.2</v>
      </c>
      <c r="T7" s="73">
        <v>9.6</v>
      </c>
      <c r="U7" s="73">
        <v>0</v>
      </c>
      <c r="V7" s="73">
        <v>0</v>
      </c>
      <c r="W7" s="73">
        <v>346.2</v>
      </c>
      <c r="X7" s="73">
        <v>169.20000000000002</v>
      </c>
      <c r="Y7" s="73">
        <v>0</v>
      </c>
      <c r="Z7" s="73">
        <v>0</v>
      </c>
      <c r="AA7" s="73">
        <v>7304</v>
      </c>
      <c r="AB7" s="73">
        <v>7304</v>
      </c>
      <c r="AC7" s="73">
        <v>0</v>
      </c>
      <c r="AD7" s="73">
        <v>0</v>
      </c>
      <c r="AE7" s="73">
        <v>0</v>
      </c>
      <c r="AF7" s="73">
        <v>0</v>
      </c>
      <c r="AG7" s="73">
        <v>7304</v>
      </c>
      <c r="AH7" s="73">
        <v>7295.2</v>
      </c>
      <c r="AI7" s="73">
        <v>0</v>
      </c>
      <c r="AJ7" s="73">
        <v>0</v>
      </c>
      <c r="AK7" s="73">
        <v>0</v>
      </c>
      <c r="AL7" s="73">
        <v>0</v>
      </c>
      <c r="AM7" s="73">
        <v>9873.6</v>
      </c>
      <c r="AN7" s="73">
        <v>9864.8000000000011</v>
      </c>
      <c r="AO7" s="73">
        <v>1520.4</v>
      </c>
      <c r="AP7" s="73">
        <v>907.2</v>
      </c>
      <c r="AQ7" s="73">
        <v>298.2</v>
      </c>
      <c r="AR7" s="74">
        <v>2581.9500000000003</v>
      </c>
      <c r="AS7" s="134"/>
    </row>
    <row r="8" spans="1:54" x14ac:dyDescent="0.2">
      <c r="A8" s="75" t="s">
        <v>4</v>
      </c>
      <c r="B8" s="76">
        <v>4284</v>
      </c>
      <c r="C8" s="76">
        <v>0</v>
      </c>
      <c r="D8" s="76">
        <v>15.450000000000001</v>
      </c>
      <c r="E8" s="76">
        <v>9.4</v>
      </c>
      <c r="F8" s="76">
        <v>65.099999999999994</v>
      </c>
      <c r="G8" s="76">
        <v>64.8</v>
      </c>
      <c r="H8" s="76">
        <v>316.2</v>
      </c>
      <c r="I8" s="76">
        <v>1277.6000000000001</v>
      </c>
      <c r="J8" s="76">
        <v>1277.6000000000001</v>
      </c>
      <c r="K8" s="76">
        <v>307.2</v>
      </c>
      <c r="L8" s="76">
        <v>307.2</v>
      </c>
      <c r="M8" s="76">
        <v>935.2</v>
      </c>
      <c r="N8" s="76">
        <v>935.2</v>
      </c>
      <c r="O8" s="76">
        <v>792</v>
      </c>
      <c r="P8" s="76">
        <v>791.2</v>
      </c>
      <c r="Q8" s="76">
        <v>14</v>
      </c>
      <c r="R8" s="76">
        <v>13.8</v>
      </c>
      <c r="S8" s="76">
        <v>24</v>
      </c>
      <c r="T8" s="76">
        <v>8.1</v>
      </c>
      <c r="U8" s="76">
        <v>0</v>
      </c>
      <c r="V8" s="76">
        <v>0</v>
      </c>
      <c r="W8" s="76">
        <v>338.7</v>
      </c>
      <c r="X8" s="76">
        <v>172.05</v>
      </c>
      <c r="Y8" s="76">
        <v>0</v>
      </c>
      <c r="Z8" s="76">
        <v>0</v>
      </c>
      <c r="AA8" s="76">
        <v>7532.8</v>
      </c>
      <c r="AB8" s="76">
        <v>7532.8</v>
      </c>
      <c r="AC8" s="76">
        <v>0</v>
      </c>
      <c r="AD8" s="76">
        <v>0</v>
      </c>
      <c r="AE8" s="76">
        <v>17.600000000000001</v>
      </c>
      <c r="AF8" s="76">
        <v>8.8000000000000007</v>
      </c>
      <c r="AG8" s="76">
        <v>7515.2</v>
      </c>
      <c r="AH8" s="76">
        <v>7524</v>
      </c>
      <c r="AI8" s="76">
        <v>0</v>
      </c>
      <c r="AJ8" s="76">
        <v>0</v>
      </c>
      <c r="AK8" s="76">
        <v>0</v>
      </c>
      <c r="AL8" s="76">
        <v>0</v>
      </c>
      <c r="AM8" s="76">
        <v>9592</v>
      </c>
      <c r="AN8" s="76">
        <v>9600.8000000000011</v>
      </c>
      <c r="AO8" s="76">
        <v>1526</v>
      </c>
      <c r="AP8" s="76">
        <v>926.80000000000007</v>
      </c>
      <c r="AQ8" s="76">
        <v>285.60000000000002</v>
      </c>
      <c r="AR8" s="77">
        <v>2532.6</v>
      </c>
      <c r="AS8" s="134"/>
    </row>
    <row r="9" spans="1:54" x14ac:dyDescent="0.2">
      <c r="A9" s="75" t="s">
        <v>5</v>
      </c>
      <c r="B9" s="76">
        <v>4244</v>
      </c>
      <c r="C9" s="76">
        <v>0</v>
      </c>
      <c r="D9" s="76">
        <v>15.15</v>
      </c>
      <c r="E9" s="76">
        <v>9.8000000000000007</v>
      </c>
      <c r="F9" s="76">
        <v>65.400000000000006</v>
      </c>
      <c r="G9" s="76">
        <v>65.55</v>
      </c>
      <c r="H9" s="76">
        <v>291</v>
      </c>
      <c r="I9" s="76">
        <v>1273.6000000000001</v>
      </c>
      <c r="J9" s="76">
        <v>1274</v>
      </c>
      <c r="K9" s="76">
        <v>310.40000000000003</v>
      </c>
      <c r="L9" s="76">
        <v>310.40000000000003</v>
      </c>
      <c r="M9" s="76">
        <v>927.2</v>
      </c>
      <c r="N9" s="76">
        <v>927.2</v>
      </c>
      <c r="O9" s="76">
        <v>777.6</v>
      </c>
      <c r="P9" s="76">
        <v>778</v>
      </c>
      <c r="Q9" s="76">
        <v>14</v>
      </c>
      <c r="R9" s="76">
        <v>14</v>
      </c>
      <c r="S9" s="76">
        <v>24</v>
      </c>
      <c r="T9" s="76">
        <v>9.3000000000000007</v>
      </c>
      <c r="U9" s="76">
        <v>0</v>
      </c>
      <c r="V9" s="76">
        <v>0</v>
      </c>
      <c r="W9" s="76">
        <v>353.1</v>
      </c>
      <c r="X9" s="76">
        <v>165.45000000000002</v>
      </c>
      <c r="Y9" s="76">
        <v>0</v>
      </c>
      <c r="Z9" s="76">
        <v>0</v>
      </c>
      <c r="AA9" s="76">
        <v>5632</v>
      </c>
      <c r="AB9" s="76">
        <v>5623.2</v>
      </c>
      <c r="AC9" s="76">
        <v>0</v>
      </c>
      <c r="AD9" s="76">
        <v>0</v>
      </c>
      <c r="AE9" s="76">
        <v>0</v>
      </c>
      <c r="AF9" s="76">
        <v>0</v>
      </c>
      <c r="AG9" s="76">
        <v>5614.4000000000005</v>
      </c>
      <c r="AH9" s="76">
        <v>5605.6</v>
      </c>
      <c r="AI9" s="76">
        <v>0</v>
      </c>
      <c r="AJ9" s="76">
        <v>0</v>
      </c>
      <c r="AK9" s="76">
        <v>0</v>
      </c>
      <c r="AL9" s="76">
        <v>0</v>
      </c>
      <c r="AM9" s="76">
        <v>9574.4</v>
      </c>
      <c r="AN9" s="76">
        <v>9565.6</v>
      </c>
      <c r="AO9" s="76">
        <v>1554</v>
      </c>
      <c r="AP9" s="76">
        <v>921.2</v>
      </c>
      <c r="AQ9" s="76">
        <v>274.40000000000003</v>
      </c>
      <c r="AR9" s="77">
        <v>2527.35</v>
      </c>
      <c r="AS9" s="134"/>
    </row>
    <row r="10" spans="1:54" s="109" customFormat="1" x14ac:dyDescent="0.2">
      <c r="A10" s="106" t="s">
        <v>6</v>
      </c>
      <c r="B10" s="107">
        <v>4216</v>
      </c>
      <c r="C10" s="107">
        <v>0</v>
      </c>
      <c r="D10" s="107">
        <v>15.3</v>
      </c>
      <c r="E10" s="107">
        <v>9.4</v>
      </c>
      <c r="F10" s="107">
        <v>65.099999999999994</v>
      </c>
      <c r="G10" s="107">
        <v>65.25</v>
      </c>
      <c r="H10" s="107">
        <v>301</v>
      </c>
      <c r="I10" s="107">
        <v>1257.6000000000001</v>
      </c>
      <c r="J10" s="107">
        <v>1256.8</v>
      </c>
      <c r="K10" s="107">
        <v>305.60000000000002</v>
      </c>
      <c r="L10" s="107">
        <v>305.60000000000002</v>
      </c>
      <c r="M10" s="107">
        <v>903.2</v>
      </c>
      <c r="N10" s="107">
        <v>902.80000000000007</v>
      </c>
      <c r="O10" s="107">
        <v>780.80000000000007</v>
      </c>
      <c r="P10" s="107">
        <v>780.80000000000007</v>
      </c>
      <c r="Q10" s="107">
        <v>13.6</v>
      </c>
      <c r="R10" s="107">
        <v>13.6</v>
      </c>
      <c r="S10" s="107">
        <v>23.400000000000002</v>
      </c>
      <c r="T10" s="107">
        <v>8.5500000000000007</v>
      </c>
      <c r="U10" s="107">
        <v>0</v>
      </c>
      <c r="V10" s="107">
        <v>0</v>
      </c>
      <c r="W10" s="107">
        <v>351.6</v>
      </c>
      <c r="X10" s="107">
        <v>169.8</v>
      </c>
      <c r="Y10" s="107">
        <v>0</v>
      </c>
      <c r="Z10" s="107">
        <v>0</v>
      </c>
      <c r="AA10" s="107">
        <v>6406.4000000000005</v>
      </c>
      <c r="AB10" s="107">
        <v>6406.4000000000005</v>
      </c>
      <c r="AC10" s="107">
        <v>0</v>
      </c>
      <c r="AD10" s="107">
        <v>0</v>
      </c>
      <c r="AE10" s="107">
        <v>0</v>
      </c>
      <c r="AF10" s="107">
        <v>0</v>
      </c>
      <c r="AG10" s="107">
        <v>6388.8</v>
      </c>
      <c r="AH10" s="107">
        <v>6388.8</v>
      </c>
      <c r="AI10" s="107">
        <v>0</v>
      </c>
      <c r="AJ10" s="107">
        <v>0</v>
      </c>
      <c r="AK10" s="107">
        <v>0</v>
      </c>
      <c r="AL10" s="107">
        <v>0</v>
      </c>
      <c r="AM10" s="107">
        <v>9398.4</v>
      </c>
      <c r="AN10" s="107">
        <v>9389.6</v>
      </c>
      <c r="AO10" s="107">
        <v>1512</v>
      </c>
      <c r="AP10" s="107">
        <v>882</v>
      </c>
      <c r="AQ10" s="107">
        <v>270.2</v>
      </c>
      <c r="AR10" s="108">
        <v>2471.7000000000003</v>
      </c>
      <c r="AS10" s="135"/>
      <c r="AT10" s="105"/>
      <c r="AU10" s="105"/>
      <c r="AV10" s="105"/>
      <c r="AW10" s="105"/>
      <c r="AX10" s="105"/>
      <c r="AY10" s="105"/>
      <c r="AZ10" s="105"/>
      <c r="BA10" s="105"/>
      <c r="BB10" s="105"/>
    </row>
    <row r="11" spans="1:54" x14ac:dyDescent="0.2">
      <c r="A11" s="75" t="s">
        <v>7</v>
      </c>
      <c r="B11" s="76">
        <v>4334</v>
      </c>
      <c r="C11" s="76">
        <v>0</v>
      </c>
      <c r="D11" s="76">
        <v>15.3</v>
      </c>
      <c r="E11" s="76">
        <v>9.8000000000000007</v>
      </c>
      <c r="F11" s="76">
        <v>66.3</v>
      </c>
      <c r="G11" s="76">
        <v>66.3</v>
      </c>
      <c r="H11" s="76">
        <v>295.8</v>
      </c>
      <c r="I11" s="76">
        <v>1296.8</v>
      </c>
      <c r="J11" s="76">
        <v>1297.2</v>
      </c>
      <c r="K11" s="76">
        <v>339.2</v>
      </c>
      <c r="L11" s="76">
        <v>338.40000000000003</v>
      </c>
      <c r="M11" s="76">
        <v>918.4</v>
      </c>
      <c r="N11" s="76">
        <v>918.80000000000007</v>
      </c>
      <c r="O11" s="76">
        <v>819.2</v>
      </c>
      <c r="P11" s="76">
        <v>818.80000000000007</v>
      </c>
      <c r="Q11" s="76">
        <v>13.6</v>
      </c>
      <c r="R11" s="76">
        <v>13.8</v>
      </c>
      <c r="S11" s="76">
        <v>23.400000000000002</v>
      </c>
      <c r="T11" s="76">
        <v>8.4</v>
      </c>
      <c r="U11" s="76">
        <v>0</v>
      </c>
      <c r="V11" s="76">
        <v>0</v>
      </c>
      <c r="W11" s="76">
        <v>356.40000000000003</v>
      </c>
      <c r="X11" s="76">
        <v>162.45000000000002</v>
      </c>
      <c r="Y11" s="76">
        <v>0</v>
      </c>
      <c r="Z11" s="76">
        <v>0</v>
      </c>
      <c r="AA11" s="76">
        <v>7673.6</v>
      </c>
      <c r="AB11" s="76">
        <v>7673.6</v>
      </c>
      <c r="AC11" s="76">
        <v>0</v>
      </c>
      <c r="AD11" s="76">
        <v>0</v>
      </c>
      <c r="AE11" s="76">
        <v>0</v>
      </c>
      <c r="AF11" s="76">
        <v>0</v>
      </c>
      <c r="AG11" s="76">
        <v>7656</v>
      </c>
      <c r="AH11" s="76">
        <v>7656</v>
      </c>
      <c r="AI11" s="76">
        <v>0</v>
      </c>
      <c r="AJ11" s="76">
        <v>0</v>
      </c>
      <c r="AK11" s="76">
        <v>0</v>
      </c>
      <c r="AL11" s="76">
        <v>0</v>
      </c>
      <c r="AM11" s="76">
        <v>9662.4</v>
      </c>
      <c r="AN11" s="76">
        <v>9671.2000000000007</v>
      </c>
      <c r="AO11" s="76">
        <v>1534.4</v>
      </c>
      <c r="AP11" s="76">
        <v>918.4</v>
      </c>
      <c r="AQ11" s="76">
        <v>280</v>
      </c>
      <c r="AR11" s="77">
        <v>2556.75</v>
      </c>
      <c r="AS11" s="134"/>
    </row>
    <row r="12" spans="1:54" x14ac:dyDescent="0.2">
      <c r="A12" s="75" t="s">
        <v>8</v>
      </c>
      <c r="B12" s="76">
        <v>4558</v>
      </c>
      <c r="C12" s="76">
        <v>0</v>
      </c>
      <c r="D12" s="76">
        <v>15.3</v>
      </c>
      <c r="E12" s="76">
        <v>9.6</v>
      </c>
      <c r="F12" s="76">
        <v>65.099999999999994</v>
      </c>
      <c r="G12" s="76">
        <v>64.95</v>
      </c>
      <c r="H12" s="76">
        <v>301.60000000000002</v>
      </c>
      <c r="I12" s="76">
        <v>1380.8</v>
      </c>
      <c r="J12" s="76">
        <v>1380.8</v>
      </c>
      <c r="K12" s="76">
        <v>363.2</v>
      </c>
      <c r="L12" s="76">
        <v>363.6</v>
      </c>
      <c r="M12" s="76">
        <v>946.4</v>
      </c>
      <c r="N12" s="76">
        <v>946</v>
      </c>
      <c r="O12" s="76">
        <v>872.80000000000007</v>
      </c>
      <c r="P12" s="76">
        <v>873.2</v>
      </c>
      <c r="Q12" s="76">
        <v>14.4</v>
      </c>
      <c r="R12" s="76">
        <v>14.200000000000001</v>
      </c>
      <c r="S12" s="76">
        <v>23.400000000000002</v>
      </c>
      <c r="T12" s="76">
        <v>8.5500000000000007</v>
      </c>
      <c r="U12" s="76">
        <v>0</v>
      </c>
      <c r="V12" s="76">
        <v>0</v>
      </c>
      <c r="W12" s="76">
        <v>376.5</v>
      </c>
      <c r="X12" s="76">
        <v>171.6</v>
      </c>
      <c r="Y12" s="76">
        <v>0</v>
      </c>
      <c r="Z12" s="76">
        <v>0</v>
      </c>
      <c r="AA12" s="76">
        <v>7004.8</v>
      </c>
      <c r="AB12" s="76">
        <v>7013.6</v>
      </c>
      <c r="AC12" s="76">
        <v>0</v>
      </c>
      <c r="AD12" s="76">
        <v>0</v>
      </c>
      <c r="AE12" s="76">
        <v>0</v>
      </c>
      <c r="AF12" s="76">
        <v>0</v>
      </c>
      <c r="AG12" s="76">
        <v>6987.2</v>
      </c>
      <c r="AH12" s="76">
        <v>6996</v>
      </c>
      <c r="AI12" s="76">
        <v>0</v>
      </c>
      <c r="AJ12" s="76">
        <v>0</v>
      </c>
      <c r="AK12" s="76">
        <v>0</v>
      </c>
      <c r="AL12" s="76">
        <v>0</v>
      </c>
      <c r="AM12" s="76">
        <v>9908.8000000000011</v>
      </c>
      <c r="AN12" s="76">
        <v>9917.6</v>
      </c>
      <c r="AO12" s="76">
        <v>1503.6000000000001</v>
      </c>
      <c r="AP12" s="76">
        <v>907.2</v>
      </c>
      <c r="AQ12" s="76">
        <v>282.8</v>
      </c>
      <c r="AR12" s="77">
        <v>2623.9500000000003</v>
      </c>
      <c r="AS12" s="134"/>
    </row>
    <row r="13" spans="1:54" x14ac:dyDescent="0.2">
      <c r="A13" s="75" t="s">
        <v>9</v>
      </c>
      <c r="B13" s="76">
        <v>5040</v>
      </c>
      <c r="C13" s="76">
        <v>0</v>
      </c>
      <c r="D13" s="76">
        <v>15</v>
      </c>
      <c r="E13" s="76">
        <v>9.6</v>
      </c>
      <c r="F13" s="76">
        <v>64.8</v>
      </c>
      <c r="G13" s="76">
        <v>64.8</v>
      </c>
      <c r="H13" s="76">
        <v>329.2</v>
      </c>
      <c r="I13" s="76">
        <v>1547.2</v>
      </c>
      <c r="J13" s="76">
        <v>1546.4</v>
      </c>
      <c r="K13" s="76">
        <v>396.8</v>
      </c>
      <c r="L13" s="76">
        <v>396.8</v>
      </c>
      <c r="M13" s="76">
        <v>1072.8</v>
      </c>
      <c r="N13" s="76">
        <v>1072.8</v>
      </c>
      <c r="O13" s="76">
        <v>940</v>
      </c>
      <c r="P13" s="76">
        <v>940</v>
      </c>
      <c r="Q13" s="76">
        <v>14.8</v>
      </c>
      <c r="R13" s="76">
        <v>15</v>
      </c>
      <c r="S13" s="76">
        <v>27.6</v>
      </c>
      <c r="T13" s="76">
        <v>9.15</v>
      </c>
      <c r="U13" s="76">
        <v>0</v>
      </c>
      <c r="V13" s="76">
        <v>0</v>
      </c>
      <c r="W13" s="76">
        <v>393.90000000000003</v>
      </c>
      <c r="X13" s="76">
        <v>207.75</v>
      </c>
      <c r="Y13" s="76">
        <v>0</v>
      </c>
      <c r="Z13" s="76">
        <v>0</v>
      </c>
      <c r="AA13" s="76">
        <v>7163.2</v>
      </c>
      <c r="AB13" s="76">
        <v>7163.2</v>
      </c>
      <c r="AC13" s="76">
        <v>0</v>
      </c>
      <c r="AD13" s="76">
        <v>0</v>
      </c>
      <c r="AE13" s="76">
        <v>0</v>
      </c>
      <c r="AF13" s="76">
        <v>0</v>
      </c>
      <c r="AG13" s="76">
        <v>7163.2</v>
      </c>
      <c r="AH13" s="76">
        <v>7154.4000000000005</v>
      </c>
      <c r="AI13" s="76">
        <v>0</v>
      </c>
      <c r="AJ13" s="76">
        <v>0</v>
      </c>
      <c r="AK13" s="76">
        <v>0</v>
      </c>
      <c r="AL13" s="76">
        <v>0</v>
      </c>
      <c r="AM13" s="76">
        <v>10665.6</v>
      </c>
      <c r="AN13" s="76">
        <v>10665.6</v>
      </c>
      <c r="AO13" s="76">
        <v>1542.8</v>
      </c>
      <c r="AP13" s="76">
        <v>882</v>
      </c>
      <c r="AQ13" s="76">
        <v>312.2</v>
      </c>
      <c r="AR13" s="77">
        <v>2869.65</v>
      </c>
      <c r="AS13" s="134"/>
    </row>
    <row r="14" spans="1:54" x14ac:dyDescent="0.2">
      <c r="A14" s="75" t="s">
        <v>10</v>
      </c>
      <c r="B14" s="76">
        <v>5392</v>
      </c>
      <c r="C14" s="76">
        <v>0</v>
      </c>
      <c r="D14" s="76">
        <v>14.4</v>
      </c>
      <c r="E14" s="76">
        <v>8.8000000000000007</v>
      </c>
      <c r="F14" s="76">
        <v>68.7</v>
      </c>
      <c r="G14" s="76">
        <v>68.850000000000009</v>
      </c>
      <c r="H14" s="76">
        <v>361.40000000000003</v>
      </c>
      <c r="I14" s="76">
        <v>1658.4</v>
      </c>
      <c r="J14" s="76">
        <v>1658.4</v>
      </c>
      <c r="K14" s="76">
        <v>405.6</v>
      </c>
      <c r="L14" s="76">
        <v>405.6</v>
      </c>
      <c r="M14" s="76">
        <v>1192.8</v>
      </c>
      <c r="N14" s="76">
        <v>1192.4000000000001</v>
      </c>
      <c r="O14" s="76">
        <v>1016</v>
      </c>
      <c r="P14" s="76">
        <v>1015.2</v>
      </c>
      <c r="Q14" s="76">
        <v>14.4</v>
      </c>
      <c r="R14" s="76">
        <v>14.200000000000001</v>
      </c>
      <c r="S14" s="76">
        <v>28.2</v>
      </c>
      <c r="T14" s="76">
        <v>10.5</v>
      </c>
      <c r="U14" s="76">
        <v>0</v>
      </c>
      <c r="V14" s="76">
        <v>0</v>
      </c>
      <c r="W14" s="76">
        <v>394.2</v>
      </c>
      <c r="X14" s="76">
        <v>207.9</v>
      </c>
      <c r="Y14" s="76">
        <v>0</v>
      </c>
      <c r="Z14" s="76">
        <v>0</v>
      </c>
      <c r="AA14" s="76">
        <v>8113.6</v>
      </c>
      <c r="AB14" s="76">
        <v>8113.6</v>
      </c>
      <c r="AC14" s="76">
        <v>0</v>
      </c>
      <c r="AD14" s="76">
        <v>0</v>
      </c>
      <c r="AE14" s="76">
        <v>0</v>
      </c>
      <c r="AF14" s="76">
        <v>0</v>
      </c>
      <c r="AG14" s="76">
        <v>8096</v>
      </c>
      <c r="AH14" s="76">
        <v>8096</v>
      </c>
      <c r="AI14" s="76">
        <v>0</v>
      </c>
      <c r="AJ14" s="76">
        <v>0</v>
      </c>
      <c r="AK14" s="76">
        <v>0</v>
      </c>
      <c r="AL14" s="76">
        <v>0</v>
      </c>
      <c r="AM14" s="76">
        <v>11193.6</v>
      </c>
      <c r="AN14" s="76">
        <v>11176</v>
      </c>
      <c r="AO14" s="76">
        <v>1484</v>
      </c>
      <c r="AP14" s="76">
        <v>901.6</v>
      </c>
      <c r="AQ14" s="76">
        <v>345.8</v>
      </c>
      <c r="AR14" s="77">
        <v>3052.35</v>
      </c>
      <c r="AS14" s="134"/>
    </row>
    <row r="15" spans="1:54" s="109" customFormat="1" x14ac:dyDescent="0.2">
      <c r="A15" s="106" t="s">
        <v>11</v>
      </c>
      <c r="B15" s="107">
        <v>5548</v>
      </c>
      <c r="C15" s="107">
        <v>0</v>
      </c>
      <c r="D15" s="107">
        <v>13.8</v>
      </c>
      <c r="E15" s="107">
        <v>9.2000000000000011</v>
      </c>
      <c r="F15" s="107">
        <v>80.100000000000009</v>
      </c>
      <c r="G15" s="107">
        <v>80.100000000000009</v>
      </c>
      <c r="H15" s="107">
        <v>338.40000000000003</v>
      </c>
      <c r="I15" s="107">
        <v>1676</v>
      </c>
      <c r="J15" s="107">
        <v>1675.6000000000001</v>
      </c>
      <c r="K15" s="107">
        <v>448.8</v>
      </c>
      <c r="L15" s="107">
        <v>448.40000000000003</v>
      </c>
      <c r="M15" s="107">
        <v>1279.2</v>
      </c>
      <c r="N15" s="107">
        <v>1278.8</v>
      </c>
      <c r="O15" s="107">
        <v>1048.8</v>
      </c>
      <c r="P15" s="107">
        <v>1048.8</v>
      </c>
      <c r="Q15" s="107">
        <v>12</v>
      </c>
      <c r="R15" s="107">
        <v>12.200000000000001</v>
      </c>
      <c r="S15" s="107">
        <v>25.8</v>
      </c>
      <c r="T15" s="107">
        <v>8.5500000000000007</v>
      </c>
      <c r="U15" s="107">
        <v>0</v>
      </c>
      <c r="V15" s="107">
        <v>0</v>
      </c>
      <c r="W15" s="107">
        <v>388.8</v>
      </c>
      <c r="X15" s="107">
        <v>207.3</v>
      </c>
      <c r="Y15" s="107">
        <v>0</v>
      </c>
      <c r="Z15" s="107">
        <v>0</v>
      </c>
      <c r="AA15" s="107">
        <v>5473.6</v>
      </c>
      <c r="AB15" s="107">
        <v>5473.6</v>
      </c>
      <c r="AC15" s="107">
        <v>0</v>
      </c>
      <c r="AD15" s="107">
        <v>0</v>
      </c>
      <c r="AE15" s="107">
        <v>0</v>
      </c>
      <c r="AF15" s="107">
        <v>0</v>
      </c>
      <c r="AG15" s="107">
        <v>5456</v>
      </c>
      <c r="AH15" s="107">
        <v>5464.8</v>
      </c>
      <c r="AI15" s="107">
        <v>0</v>
      </c>
      <c r="AJ15" s="107">
        <v>0</v>
      </c>
      <c r="AK15" s="107">
        <v>0</v>
      </c>
      <c r="AL15" s="107">
        <v>0</v>
      </c>
      <c r="AM15" s="107">
        <v>11633.6</v>
      </c>
      <c r="AN15" s="107">
        <v>11642.4</v>
      </c>
      <c r="AO15" s="107">
        <v>1562.4</v>
      </c>
      <c r="AP15" s="107">
        <v>915.6</v>
      </c>
      <c r="AQ15" s="107">
        <v>380.8</v>
      </c>
      <c r="AR15" s="108">
        <v>3199.35</v>
      </c>
      <c r="AS15" s="135"/>
      <c r="AT15" s="105"/>
      <c r="AU15" s="105"/>
      <c r="AV15" s="105"/>
      <c r="AW15" s="105"/>
      <c r="AX15" s="105"/>
      <c r="AY15" s="105"/>
      <c r="AZ15" s="105"/>
      <c r="BA15" s="105"/>
      <c r="BB15" s="105"/>
    </row>
    <row r="16" spans="1:54" x14ac:dyDescent="0.2">
      <c r="A16" s="75" t="s">
        <v>12</v>
      </c>
      <c r="B16" s="76">
        <v>5600</v>
      </c>
      <c r="C16" s="76">
        <v>0</v>
      </c>
      <c r="D16" s="76">
        <v>14.4</v>
      </c>
      <c r="E16" s="76">
        <v>9.4</v>
      </c>
      <c r="F16" s="76">
        <v>71.7</v>
      </c>
      <c r="G16" s="76">
        <v>71.55</v>
      </c>
      <c r="H16" s="76">
        <v>325.8</v>
      </c>
      <c r="I16" s="76">
        <v>1640</v>
      </c>
      <c r="J16" s="76">
        <v>1640.8</v>
      </c>
      <c r="K16" s="76">
        <v>425.6</v>
      </c>
      <c r="L16" s="76">
        <v>425.6</v>
      </c>
      <c r="M16" s="76">
        <v>1376</v>
      </c>
      <c r="N16" s="76">
        <v>1376.8</v>
      </c>
      <c r="O16" s="76">
        <v>1056</v>
      </c>
      <c r="P16" s="76">
        <v>1056.4000000000001</v>
      </c>
      <c r="Q16" s="76">
        <v>9.6</v>
      </c>
      <c r="R16" s="76">
        <v>9.4</v>
      </c>
      <c r="S16" s="76">
        <v>25.2</v>
      </c>
      <c r="T16" s="76">
        <v>10.35</v>
      </c>
      <c r="U16" s="76">
        <v>0</v>
      </c>
      <c r="V16" s="76">
        <v>0</v>
      </c>
      <c r="W16" s="76">
        <v>390</v>
      </c>
      <c r="X16" s="76">
        <v>232.20000000000002</v>
      </c>
      <c r="Y16" s="76">
        <v>0</v>
      </c>
      <c r="Z16" s="76">
        <v>0</v>
      </c>
      <c r="AA16" s="76">
        <v>7550.4000000000005</v>
      </c>
      <c r="AB16" s="76">
        <v>7541.6</v>
      </c>
      <c r="AC16" s="76">
        <v>0</v>
      </c>
      <c r="AD16" s="76">
        <v>0</v>
      </c>
      <c r="AE16" s="76">
        <v>0</v>
      </c>
      <c r="AF16" s="76">
        <v>0</v>
      </c>
      <c r="AG16" s="76">
        <v>7515.2</v>
      </c>
      <c r="AH16" s="76">
        <v>7515.2</v>
      </c>
      <c r="AI16" s="76">
        <v>0</v>
      </c>
      <c r="AJ16" s="76">
        <v>0</v>
      </c>
      <c r="AK16" s="76">
        <v>0</v>
      </c>
      <c r="AL16" s="76">
        <v>0</v>
      </c>
      <c r="AM16" s="76">
        <v>11598.4</v>
      </c>
      <c r="AN16" s="76">
        <v>11598.4</v>
      </c>
      <c r="AO16" s="76">
        <v>1551.2</v>
      </c>
      <c r="AP16" s="76">
        <v>798</v>
      </c>
      <c r="AQ16" s="76">
        <v>376.6</v>
      </c>
      <c r="AR16" s="77">
        <v>3263.4</v>
      </c>
      <c r="AS16" s="134"/>
    </row>
    <row r="17" spans="1:54" x14ac:dyDescent="0.2">
      <c r="A17" s="75" t="s">
        <v>13</v>
      </c>
      <c r="B17" s="76">
        <v>5776</v>
      </c>
      <c r="C17" s="76">
        <v>0</v>
      </c>
      <c r="D17" s="76">
        <v>14.55</v>
      </c>
      <c r="E17" s="76">
        <v>10.200000000000001</v>
      </c>
      <c r="F17" s="76">
        <v>67.2</v>
      </c>
      <c r="G17" s="76">
        <v>67.2</v>
      </c>
      <c r="H17" s="76">
        <v>321.2</v>
      </c>
      <c r="I17" s="76">
        <v>1636</v>
      </c>
      <c r="J17" s="76">
        <v>1636.4</v>
      </c>
      <c r="K17" s="76">
        <v>586.4</v>
      </c>
      <c r="L17" s="76">
        <v>586.80000000000007</v>
      </c>
      <c r="M17" s="76">
        <v>1433.6000000000001</v>
      </c>
      <c r="N17" s="76">
        <v>1433.2</v>
      </c>
      <c r="O17" s="76">
        <v>1055.2</v>
      </c>
      <c r="P17" s="76">
        <v>1055.5999999999999</v>
      </c>
      <c r="Q17" s="76">
        <v>9.2000000000000011</v>
      </c>
      <c r="R17" s="76">
        <v>9.4</v>
      </c>
      <c r="S17" s="76">
        <v>26.400000000000002</v>
      </c>
      <c r="T17" s="76">
        <v>9.3000000000000007</v>
      </c>
      <c r="U17" s="76">
        <v>0</v>
      </c>
      <c r="V17" s="76">
        <v>0</v>
      </c>
      <c r="W17" s="76">
        <v>387.3</v>
      </c>
      <c r="X17" s="76">
        <v>207</v>
      </c>
      <c r="Y17" s="76">
        <v>0</v>
      </c>
      <c r="Z17" s="76">
        <v>0</v>
      </c>
      <c r="AA17" s="76">
        <v>7022.4000000000005</v>
      </c>
      <c r="AB17" s="76">
        <v>7040</v>
      </c>
      <c r="AC17" s="76">
        <v>0</v>
      </c>
      <c r="AD17" s="76">
        <v>0</v>
      </c>
      <c r="AE17" s="76">
        <v>0</v>
      </c>
      <c r="AF17" s="76">
        <v>0</v>
      </c>
      <c r="AG17" s="76">
        <v>7022.4000000000005</v>
      </c>
      <c r="AH17" s="76">
        <v>7022.4000000000005</v>
      </c>
      <c r="AI17" s="76">
        <v>0</v>
      </c>
      <c r="AJ17" s="76">
        <v>0</v>
      </c>
      <c r="AK17" s="76">
        <v>0</v>
      </c>
      <c r="AL17" s="76">
        <v>0</v>
      </c>
      <c r="AM17" s="76">
        <v>11563.2</v>
      </c>
      <c r="AN17" s="76">
        <v>11563.2</v>
      </c>
      <c r="AO17" s="76">
        <v>1478.4</v>
      </c>
      <c r="AP17" s="76">
        <v>809.2</v>
      </c>
      <c r="AQ17" s="76">
        <v>326.2</v>
      </c>
      <c r="AR17" s="77">
        <v>3135.3</v>
      </c>
      <c r="AS17" s="134"/>
    </row>
    <row r="18" spans="1:54" x14ac:dyDescent="0.2">
      <c r="A18" s="75" t="s">
        <v>14</v>
      </c>
      <c r="B18" s="76">
        <v>5724</v>
      </c>
      <c r="C18" s="76">
        <v>0</v>
      </c>
      <c r="D18" s="76">
        <v>14.25</v>
      </c>
      <c r="E18" s="76">
        <v>9.6</v>
      </c>
      <c r="F18" s="76">
        <v>67.2</v>
      </c>
      <c r="G18" s="76">
        <v>67.2</v>
      </c>
      <c r="H18" s="76">
        <v>319.8</v>
      </c>
      <c r="I18" s="76">
        <v>1628</v>
      </c>
      <c r="J18" s="76">
        <v>1627.6000000000001</v>
      </c>
      <c r="K18" s="76">
        <v>564.80000000000007</v>
      </c>
      <c r="L18" s="76">
        <v>564.4</v>
      </c>
      <c r="M18" s="76">
        <v>1458.4</v>
      </c>
      <c r="N18" s="76">
        <v>1458.4</v>
      </c>
      <c r="O18" s="76">
        <v>1025.5999999999999</v>
      </c>
      <c r="P18" s="76">
        <v>1025.5999999999999</v>
      </c>
      <c r="Q18" s="76">
        <v>9.2000000000000011</v>
      </c>
      <c r="R18" s="76">
        <v>9</v>
      </c>
      <c r="S18" s="76">
        <v>25.8</v>
      </c>
      <c r="T18" s="76">
        <v>10.200000000000001</v>
      </c>
      <c r="U18" s="76">
        <v>0</v>
      </c>
      <c r="V18" s="76">
        <v>0</v>
      </c>
      <c r="W18" s="76">
        <v>373.2</v>
      </c>
      <c r="X18" s="76">
        <v>205.20000000000002</v>
      </c>
      <c r="Y18" s="76">
        <v>0</v>
      </c>
      <c r="Z18" s="76">
        <v>0</v>
      </c>
      <c r="AA18" s="76">
        <v>6652.8</v>
      </c>
      <c r="AB18" s="76">
        <v>6635.2</v>
      </c>
      <c r="AC18" s="76">
        <v>0</v>
      </c>
      <c r="AD18" s="76">
        <v>0</v>
      </c>
      <c r="AE18" s="76">
        <v>0</v>
      </c>
      <c r="AF18" s="76">
        <v>0</v>
      </c>
      <c r="AG18" s="76">
        <v>6635.2</v>
      </c>
      <c r="AH18" s="76">
        <v>6626.4000000000005</v>
      </c>
      <c r="AI18" s="76">
        <v>0</v>
      </c>
      <c r="AJ18" s="76">
        <v>0</v>
      </c>
      <c r="AK18" s="76">
        <v>0</v>
      </c>
      <c r="AL18" s="76">
        <v>0</v>
      </c>
      <c r="AM18" s="76">
        <v>11387.2</v>
      </c>
      <c r="AN18" s="76">
        <v>11396</v>
      </c>
      <c r="AO18" s="76">
        <v>1436.4</v>
      </c>
      <c r="AP18" s="76">
        <v>856.80000000000007</v>
      </c>
      <c r="AQ18" s="76">
        <v>338.8</v>
      </c>
      <c r="AR18" s="77">
        <v>3010.35</v>
      </c>
      <c r="AS18" s="134"/>
    </row>
    <row r="19" spans="1:54" x14ac:dyDescent="0.2">
      <c r="A19" s="75" t="s">
        <v>15</v>
      </c>
      <c r="B19" s="76">
        <v>5534</v>
      </c>
      <c r="C19" s="76">
        <v>0</v>
      </c>
      <c r="D19" s="76">
        <v>14.4</v>
      </c>
      <c r="E19" s="76">
        <v>9.8000000000000007</v>
      </c>
      <c r="F19" s="76">
        <v>66.3</v>
      </c>
      <c r="G19" s="76">
        <v>66.45</v>
      </c>
      <c r="H19" s="76">
        <v>324.60000000000002</v>
      </c>
      <c r="I19" s="76">
        <v>1572.8</v>
      </c>
      <c r="J19" s="76">
        <v>1573.2</v>
      </c>
      <c r="K19" s="76">
        <v>478.40000000000003</v>
      </c>
      <c r="L19" s="76">
        <v>479.2</v>
      </c>
      <c r="M19" s="76">
        <v>1405.6000000000001</v>
      </c>
      <c r="N19" s="76">
        <v>1406</v>
      </c>
      <c r="O19" s="76">
        <v>1044.8</v>
      </c>
      <c r="P19" s="76">
        <v>1044.8</v>
      </c>
      <c r="Q19" s="76">
        <v>9.2000000000000011</v>
      </c>
      <c r="R19" s="76">
        <v>9.2000000000000011</v>
      </c>
      <c r="S19" s="76">
        <v>25.8</v>
      </c>
      <c r="T19" s="76">
        <v>9.9</v>
      </c>
      <c r="U19" s="76">
        <v>0</v>
      </c>
      <c r="V19" s="76">
        <v>0</v>
      </c>
      <c r="W19" s="76">
        <v>362.7</v>
      </c>
      <c r="X19" s="76">
        <v>197.4</v>
      </c>
      <c r="Y19" s="76">
        <v>0</v>
      </c>
      <c r="Z19" s="76">
        <v>0</v>
      </c>
      <c r="AA19" s="76">
        <v>7145.6</v>
      </c>
      <c r="AB19" s="76">
        <v>7154.4000000000005</v>
      </c>
      <c r="AC19" s="76">
        <v>0</v>
      </c>
      <c r="AD19" s="76">
        <v>0</v>
      </c>
      <c r="AE19" s="76">
        <v>0</v>
      </c>
      <c r="AF19" s="76">
        <v>0</v>
      </c>
      <c r="AG19" s="76">
        <v>7128</v>
      </c>
      <c r="AH19" s="76">
        <v>7136.8</v>
      </c>
      <c r="AI19" s="76">
        <v>0</v>
      </c>
      <c r="AJ19" s="76">
        <v>0</v>
      </c>
      <c r="AK19" s="76">
        <v>0</v>
      </c>
      <c r="AL19" s="76">
        <v>0</v>
      </c>
      <c r="AM19" s="76">
        <v>11105.6</v>
      </c>
      <c r="AN19" s="76">
        <v>11088</v>
      </c>
      <c r="AO19" s="76">
        <v>1397.2</v>
      </c>
      <c r="AP19" s="76">
        <v>851.2</v>
      </c>
      <c r="AQ19" s="76">
        <v>319.2</v>
      </c>
      <c r="AR19" s="77">
        <v>2986.2000000000003</v>
      </c>
      <c r="AS19" s="134"/>
    </row>
    <row r="20" spans="1:54" x14ac:dyDescent="0.2">
      <c r="A20" s="75" t="s">
        <v>16</v>
      </c>
      <c r="B20" s="76">
        <v>5556</v>
      </c>
      <c r="C20" s="76">
        <v>0</v>
      </c>
      <c r="D20" s="76">
        <v>13.950000000000001</v>
      </c>
      <c r="E20" s="76">
        <v>9.8000000000000007</v>
      </c>
      <c r="F20" s="76">
        <v>66.3</v>
      </c>
      <c r="G20" s="76">
        <v>66.150000000000006</v>
      </c>
      <c r="H20" s="76">
        <v>302</v>
      </c>
      <c r="I20" s="76">
        <v>1627.2</v>
      </c>
      <c r="J20" s="76">
        <v>1627.6000000000001</v>
      </c>
      <c r="K20" s="76">
        <v>492</v>
      </c>
      <c r="L20" s="76">
        <v>492</v>
      </c>
      <c r="M20" s="76">
        <v>1401.6000000000001</v>
      </c>
      <c r="N20" s="76">
        <v>1402.4</v>
      </c>
      <c r="O20" s="76">
        <v>1012.8000000000001</v>
      </c>
      <c r="P20" s="76">
        <v>1013.2</v>
      </c>
      <c r="Q20" s="76">
        <v>8.4</v>
      </c>
      <c r="R20" s="76">
        <v>8.4</v>
      </c>
      <c r="S20" s="76">
        <v>27</v>
      </c>
      <c r="T20" s="76">
        <v>10.200000000000001</v>
      </c>
      <c r="U20" s="76">
        <v>0</v>
      </c>
      <c r="V20" s="76">
        <v>0</v>
      </c>
      <c r="W20" s="76">
        <v>351.90000000000003</v>
      </c>
      <c r="X20" s="76">
        <v>215.25</v>
      </c>
      <c r="Y20" s="76">
        <v>0</v>
      </c>
      <c r="Z20" s="76">
        <v>0</v>
      </c>
      <c r="AA20" s="76">
        <v>7163.2</v>
      </c>
      <c r="AB20" s="76">
        <v>7163.2</v>
      </c>
      <c r="AC20" s="76">
        <v>0</v>
      </c>
      <c r="AD20" s="76">
        <v>0</v>
      </c>
      <c r="AE20" s="76">
        <v>0</v>
      </c>
      <c r="AF20" s="76">
        <v>0</v>
      </c>
      <c r="AG20" s="76">
        <v>7145.6</v>
      </c>
      <c r="AH20" s="76">
        <v>7154.4000000000005</v>
      </c>
      <c r="AI20" s="76">
        <v>0</v>
      </c>
      <c r="AJ20" s="76">
        <v>0</v>
      </c>
      <c r="AK20" s="76">
        <v>0</v>
      </c>
      <c r="AL20" s="76">
        <v>0</v>
      </c>
      <c r="AM20" s="76">
        <v>11140.800000000001</v>
      </c>
      <c r="AN20" s="76">
        <v>11158.4</v>
      </c>
      <c r="AO20" s="76">
        <v>1444.8</v>
      </c>
      <c r="AP20" s="76">
        <v>845.6</v>
      </c>
      <c r="AQ20" s="76">
        <v>327.60000000000002</v>
      </c>
      <c r="AR20" s="77">
        <v>2954.7000000000003</v>
      </c>
      <c r="AS20" s="134"/>
    </row>
    <row r="21" spans="1:54" x14ac:dyDescent="0.2">
      <c r="A21" s="75" t="s">
        <v>17</v>
      </c>
      <c r="B21" s="76">
        <v>5634</v>
      </c>
      <c r="C21" s="76">
        <v>0</v>
      </c>
      <c r="D21" s="76">
        <v>13.950000000000001</v>
      </c>
      <c r="E21" s="76">
        <v>10</v>
      </c>
      <c r="F21" s="76">
        <v>66.599999999999994</v>
      </c>
      <c r="G21" s="76">
        <v>66.75</v>
      </c>
      <c r="H21" s="76">
        <v>323</v>
      </c>
      <c r="I21" s="76">
        <v>1604.8</v>
      </c>
      <c r="J21" s="76">
        <v>1604.4</v>
      </c>
      <c r="K21" s="76">
        <v>566.4</v>
      </c>
      <c r="L21" s="76">
        <v>566.4</v>
      </c>
      <c r="M21" s="76">
        <v>1413.6000000000001</v>
      </c>
      <c r="N21" s="76">
        <v>1413.6000000000001</v>
      </c>
      <c r="O21" s="76">
        <v>1019.2</v>
      </c>
      <c r="P21" s="76">
        <v>1019.2</v>
      </c>
      <c r="Q21" s="76">
        <v>8</v>
      </c>
      <c r="R21" s="76">
        <v>8.1999999999999993</v>
      </c>
      <c r="S21" s="76">
        <v>27</v>
      </c>
      <c r="T21" s="76">
        <v>9.15</v>
      </c>
      <c r="U21" s="76">
        <v>0</v>
      </c>
      <c r="V21" s="76">
        <v>0</v>
      </c>
      <c r="W21" s="76">
        <v>346.2</v>
      </c>
      <c r="X21" s="76">
        <v>215.1</v>
      </c>
      <c r="Y21" s="76">
        <v>0</v>
      </c>
      <c r="Z21" s="76">
        <v>0</v>
      </c>
      <c r="AA21" s="76">
        <v>7180.8</v>
      </c>
      <c r="AB21" s="76">
        <v>7180.8</v>
      </c>
      <c r="AC21" s="76">
        <v>0</v>
      </c>
      <c r="AD21" s="76">
        <v>0</v>
      </c>
      <c r="AE21" s="76">
        <v>0</v>
      </c>
      <c r="AF21" s="76">
        <v>8.8000000000000007</v>
      </c>
      <c r="AG21" s="76">
        <v>7163.2</v>
      </c>
      <c r="AH21" s="76">
        <v>7163.2</v>
      </c>
      <c r="AI21" s="76">
        <v>0</v>
      </c>
      <c r="AJ21" s="76">
        <v>0</v>
      </c>
      <c r="AK21" s="76">
        <v>0</v>
      </c>
      <c r="AL21" s="76">
        <v>0</v>
      </c>
      <c r="AM21" s="76">
        <v>11264</v>
      </c>
      <c r="AN21" s="76">
        <v>11272.800000000001</v>
      </c>
      <c r="AO21" s="76">
        <v>1467.2</v>
      </c>
      <c r="AP21" s="76">
        <v>823.2</v>
      </c>
      <c r="AQ21" s="76">
        <v>315</v>
      </c>
      <c r="AR21" s="77">
        <v>2996.7000000000003</v>
      </c>
      <c r="AS21" s="134"/>
    </row>
    <row r="22" spans="1:54" x14ac:dyDescent="0.2">
      <c r="A22" s="75" t="s">
        <v>18</v>
      </c>
      <c r="B22" s="76">
        <v>5658</v>
      </c>
      <c r="C22" s="76">
        <v>0</v>
      </c>
      <c r="D22" s="76">
        <v>13.5</v>
      </c>
      <c r="E22" s="76">
        <v>9.6</v>
      </c>
      <c r="F22" s="76">
        <v>67.2</v>
      </c>
      <c r="G22" s="76">
        <v>67.2</v>
      </c>
      <c r="H22" s="76">
        <v>312.2</v>
      </c>
      <c r="I22" s="76">
        <v>1646.4</v>
      </c>
      <c r="J22" s="76">
        <v>1646.8</v>
      </c>
      <c r="K22" s="76">
        <v>548.80000000000007</v>
      </c>
      <c r="L22" s="76">
        <v>548.80000000000007</v>
      </c>
      <c r="M22" s="76">
        <v>1392</v>
      </c>
      <c r="N22" s="76">
        <v>1391.6000000000001</v>
      </c>
      <c r="O22" s="76">
        <v>1057.5999999999999</v>
      </c>
      <c r="P22" s="76">
        <v>1057.2</v>
      </c>
      <c r="Q22" s="76">
        <v>9.2000000000000011</v>
      </c>
      <c r="R22" s="76">
        <v>9.2000000000000011</v>
      </c>
      <c r="S22" s="76">
        <v>25.8</v>
      </c>
      <c r="T22" s="76">
        <v>9.75</v>
      </c>
      <c r="U22" s="76">
        <v>0</v>
      </c>
      <c r="V22" s="76">
        <v>0</v>
      </c>
      <c r="W22" s="76">
        <v>349.2</v>
      </c>
      <c r="X22" s="76">
        <v>204</v>
      </c>
      <c r="Y22" s="76">
        <v>0</v>
      </c>
      <c r="Z22" s="76">
        <v>0</v>
      </c>
      <c r="AA22" s="76">
        <v>7374.4000000000005</v>
      </c>
      <c r="AB22" s="76">
        <v>7374.4000000000005</v>
      </c>
      <c r="AC22" s="76">
        <v>0</v>
      </c>
      <c r="AD22" s="76">
        <v>0</v>
      </c>
      <c r="AE22" s="76">
        <v>0</v>
      </c>
      <c r="AF22" s="76">
        <v>0</v>
      </c>
      <c r="AG22" s="76">
        <v>7356.8</v>
      </c>
      <c r="AH22" s="76">
        <v>7356.8</v>
      </c>
      <c r="AI22" s="76">
        <v>0</v>
      </c>
      <c r="AJ22" s="76">
        <v>0</v>
      </c>
      <c r="AK22" s="76">
        <v>0</v>
      </c>
      <c r="AL22" s="76">
        <v>0</v>
      </c>
      <c r="AM22" s="76">
        <v>11369.6</v>
      </c>
      <c r="AN22" s="76">
        <v>11369.6</v>
      </c>
      <c r="AO22" s="76">
        <v>1450.4</v>
      </c>
      <c r="AP22" s="76">
        <v>882</v>
      </c>
      <c r="AQ22" s="76">
        <v>333.2</v>
      </c>
      <c r="AR22" s="77">
        <v>3028.2000000000003</v>
      </c>
      <c r="AS22" s="134"/>
    </row>
    <row r="23" spans="1:54" x14ac:dyDescent="0.2">
      <c r="A23" s="75" t="s">
        <v>19</v>
      </c>
      <c r="B23" s="76">
        <v>5888</v>
      </c>
      <c r="C23" s="76">
        <v>0</v>
      </c>
      <c r="D23" s="76">
        <v>13.200000000000001</v>
      </c>
      <c r="E23" s="76">
        <v>9.6</v>
      </c>
      <c r="F23" s="76">
        <v>66.900000000000006</v>
      </c>
      <c r="G23" s="76">
        <v>66.75</v>
      </c>
      <c r="H23" s="76">
        <v>334.8</v>
      </c>
      <c r="I23" s="76">
        <v>1724.8</v>
      </c>
      <c r="J23" s="76">
        <v>1724.4</v>
      </c>
      <c r="K23" s="76">
        <v>542.4</v>
      </c>
      <c r="L23" s="76">
        <v>542.4</v>
      </c>
      <c r="M23" s="76">
        <v>1461.6000000000001</v>
      </c>
      <c r="N23" s="76">
        <v>1462.4</v>
      </c>
      <c r="O23" s="76">
        <v>1121.6000000000001</v>
      </c>
      <c r="P23" s="76">
        <v>1122</v>
      </c>
      <c r="Q23" s="76">
        <v>11.200000000000001</v>
      </c>
      <c r="R23" s="76">
        <v>11.200000000000001</v>
      </c>
      <c r="S23" s="76">
        <v>28.2</v>
      </c>
      <c r="T23" s="76">
        <v>9.3000000000000007</v>
      </c>
      <c r="U23" s="76">
        <v>0</v>
      </c>
      <c r="V23" s="76">
        <v>0</v>
      </c>
      <c r="W23" s="76">
        <v>343.8</v>
      </c>
      <c r="X23" s="76">
        <v>207.45000000000002</v>
      </c>
      <c r="Y23" s="76">
        <v>0</v>
      </c>
      <c r="Z23" s="76">
        <v>0</v>
      </c>
      <c r="AA23" s="76">
        <v>6864</v>
      </c>
      <c r="AB23" s="76">
        <v>6872.8</v>
      </c>
      <c r="AC23" s="76">
        <v>0</v>
      </c>
      <c r="AD23" s="76">
        <v>0</v>
      </c>
      <c r="AE23" s="76">
        <v>0</v>
      </c>
      <c r="AF23" s="76">
        <v>0</v>
      </c>
      <c r="AG23" s="76">
        <v>6864</v>
      </c>
      <c r="AH23" s="76">
        <v>6855.2</v>
      </c>
      <c r="AI23" s="76">
        <v>0</v>
      </c>
      <c r="AJ23" s="76">
        <v>0</v>
      </c>
      <c r="AK23" s="76">
        <v>0</v>
      </c>
      <c r="AL23" s="76">
        <v>0</v>
      </c>
      <c r="AM23" s="76">
        <v>12108.800000000001</v>
      </c>
      <c r="AN23" s="76">
        <v>12117.6</v>
      </c>
      <c r="AO23" s="76">
        <v>1598.8</v>
      </c>
      <c r="AP23" s="76">
        <v>1052.8</v>
      </c>
      <c r="AQ23" s="76">
        <v>373.8</v>
      </c>
      <c r="AR23" s="77">
        <v>3156.3</v>
      </c>
      <c r="AS23" s="134"/>
    </row>
    <row r="24" spans="1:54" s="109" customFormat="1" x14ac:dyDescent="0.2">
      <c r="A24" s="106" t="s">
        <v>20</v>
      </c>
      <c r="B24" s="107">
        <v>6114</v>
      </c>
      <c r="C24" s="107">
        <v>0</v>
      </c>
      <c r="D24" s="107">
        <v>13.8</v>
      </c>
      <c r="E24" s="107">
        <v>10.200000000000001</v>
      </c>
      <c r="F24" s="107">
        <v>68.099999999999994</v>
      </c>
      <c r="G24" s="107">
        <v>68.099999999999994</v>
      </c>
      <c r="H24" s="107">
        <v>385.2</v>
      </c>
      <c r="I24" s="107">
        <v>1748.8</v>
      </c>
      <c r="J24" s="107">
        <v>1748.8</v>
      </c>
      <c r="K24" s="107">
        <v>532.79999999999995</v>
      </c>
      <c r="L24" s="107">
        <v>532.79999999999995</v>
      </c>
      <c r="M24" s="107">
        <v>1516.8</v>
      </c>
      <c r="N24" s="107">
        <v>1516.4</v>
      </c>
      <c r="O24" s="107">
        <v>1183.2</v>
      </c>
      <c r="P24" s="107">
        <v>1183.2</v>
      </c>
      <c r="Q24" s="107">
        <v>14</v>
      </c>
      <c r="R24" s="107">
        <v>13.8</v>
      </c>
      <c r="S24" s="107">
        <v>30.6</v>
      </c>
      <c r="T24" s="107">
        <v>10.5</v>
      </c>
      <c r="U24" s="107">
        <v>0</v>
      </c>
      <c r="V24" s="107">
        <v>0</v>
      </c>
      <c r="W24" s="107">
        <v>354.90000000000003</v>
      </c>
      <c r="X24" s="107">
        <v>233.70000000000002</v>
      </c>
      <c r="Y24" s="107">
        <v>0</v>
      </c>
      <c r="Z24" s="107">
        <v>0</v>
      </c>
      <c r="AA24" s="107">
        <v>8236.7999999999993</v>
      </c>
      <c r="AB24" s="107">
        <v>8228</v>
      </c>
      <c r="AC24" s="107">
        <v>0</v>
      </c>
      <c r="AD24" s="107">
        <v>0</v>
      </c>
      <c r="AE24" s="107">
        <v>0</v>
      </c>
      <c r="AF24" s="107">
        <v>0</v>
      </c>
      <c r="AG24" s="107">
        <v>8201.6</v>
      </c>
      <c r="AH24" s="107">
        <v>8210.4</v>
      </c>
      <c r="AI24" s="107">
        <v>0</v>
      </c>
      <c r="AJ24" s="107">
        <v>0</v>
      </c>
      <c r="AK24" s="107">
        <v>0</v>
      </c>
      <c r="AL24" s="107">
        <v>0</v>
      </c>
      <c r="AM24" s="107">
        <v>12548.800000000001</v>
      </c>
      <c r="AN24" s="107">
        <v>12540</v>
      </c>
      <c r="AO24" s="107">
        <v>1643.6000000000001</v>
      </c>
      <c r="AP24" s="107">
        <v>1058.4000000000001</v>
      </c>
      <c r="AQ24" s="107">
        <v>403.2</v>
      </c>
      <c r="AR24" s="108">
        <v>3285.4500000000003</v>
      </c>
      <c r="AS24" s="135"/>
      <c r="AT24" s="105"/>
      <c r="AU24" s="105"/>
      <c r="AV24" s="105"/>
      <c r="AW24" s="105"/>
      <c r="AX24" s="105"/>
      <c r="AY24" s="105"/>
      <c r="AZ24" s="105"/>
      <c r="BA24" s="105"/>
      <c r="BB24" s="105"/>
    </row>
    <row r="25" spans="1:54" x14ac:dyDescent="0.2">
      <c r="A25" s="75" t="s">
        <v>21</v>
      </c>
      <c r="B25" s="76">
        <v>6168</v>
      </c>
      <c r="C25" s="76">
        <v>0</v>
      </c>
      <c r="D25" s="76">
        <v>14.25</v>
      </c>
      <c r="E25" s="76">
        <v>10.4</v>
      </c>
      <c r="F25" s="76">
        <v>75</v>
      </c>
      <c r="G25" s="76">
        <v>75.150000000000006</v>
      </c>
      <c r="H25" s="76">
        <v>403.8</v>
      </c>
      <c r="I25" s="76">
        <v>1825.6000000000001</v>
      </c>
      <c r="J25" s="76">
        <v>1825.6000000000001</v>
      </c>
      <c r="K25" s="76">
        <v>396.8</v>
      </c>
      <c r="L25" s="76">
        <v>397.2</v>
      </c>
      <c r="M25" s="76">
        <v>1558.4</v>
      </c>
      <c r="N25" s="76">
        <v>1558.4</v>
      </c>
      <c r="O25" s="76">
        <v>1206.4000000000001</v>
      </c>
      <c r="P25" s="76">
        <v>1206.4000000000001</v>
      </c>
      <c r="Q25" s="76">
        <v>13.200000000000001</v>
      </c>
      <c r="R25" s="76">
        <v>13.200000000000001</v>
      </c>
      <c r="S25" s="76">
        <v>38.4</v>
      </c>
      <c r="T25" s="76">
        <v>9.75</v>
      </c>
      <c r="U25" s="76">
        <v>0</v>
      </c>
      <c r="V25" s="76">
        <v>0</v>
      </c>
      <c r="W25" s="76">
        <v>377.1</v>
      </c>
      <c r="X25" s="76">
        <v>223.95000000000002</v>
      </c>
      <c r="Y25" s="76">
        <v>0</v>
      </c>
      <c r="Z25" s="76">
        <v>0</v>
      </c>
      <c r="AA25" s="76">
        <v>8078.4000000000005</v>
      </c>
      <c r="AB25" s="76">
        <v>8078.4000000000005</v>
      </c>
      <c r="AC25" s="76">
        <v>0</v>
      </c>
      <c r="AD25" s="76">
        <v>0</v>
      </c>
      <c r="AE25" s="76">
        <v>0</v>
      </c>
      <c r="AF25" s="76">
        <v>0</v>
      </c>
      <c r="AG25" s="76">
        <v>8060.8</v>
      </c>
      <c r="AH25" s="76">
        <v>8060.8</v>
      </c>
      <c r="AI25" s="76">
        <v>0</v>
      </c>
      <c r="AJ25" s="76">
        <v>0</v>
      </c>
      <c r="AK25" s="76">
        <v>0</v>
      </c>
      <c r="AL25" s="76">
        <v>0</v>
      </c>
      <c r="AM25" s="76">
        <v>12408</v>
      </c>
      <c r="AN25" s="76">
        <v>12399.2</v>
      </c>
      <c r="AO25" s="76">
        <v>1554</v>
      </c>
      <c r="AP25" s="76">
        <v>985.6</v>
      </c>
      <c r="AQ25" s="76">
        <v>413</v>
      </c>
      <c r="AR25" s="77">
        <v>3243.4500000000003</v>
      </c>
      <c r="AS25" s="134"/>
    </row>
    <row r="26" spans="1:54" x14ac:dyDescent="0.2">
      <c r="A26" s="75" t="s">
        <v>22</v>
      </c>
      <c r="B26" s="76">
        <v>6034</v>
      </c>
      <c r="C26" s="76">
        <v>0</v>
      </c>
      <c r="D26" s="76">
        <v>14.1</v>
      </c>
      <c r="E26" s="76">
        <v>10.6</v>
      </c>
      <c r="F26" s="76">
        <v>80.100000000000009</v>
      </c>
      <c r="G26" s="76">
        <v>80.100000000000009</v>
      </c>
      <c r="H26" s="76">
        <v>386.2</v>
      </c>
      <c r="I26" s="76">
        <v>1820</v>
      </c>
      <c r="J26" s="76">
        <v>1820</v>
      </c>
      <c r="K26" s="76">
        <v>393.6</v>
      </c>
      <c r="L26" s="76">
        <v>393.2</v>
      </c>
      <c r="M26" s="76">
        <v>1468.8</v>
      </c>
      <c r="N26" s="76">
        <v>1469.2</v>
      </c>
      <c r="O26" s="76">
        <v>1181.6000000000001</v>
      </c>
      <c r="P26" s="76">
        <v>1181.6000000000001</v>
      </c>
      <c r="Q26" s="76">
        <v>14</v>
      </c>
      <c r="R26" s="76">
        <v>14</v>
      </c>
      <c r="S26" s="76">
        <v>38.4</v>
      </c>
      <c r="T26" s="76">
        <v>10.5</v>
      </c>
      <c r="U26" s="76">
        <v>0</v>
      </c>
      <c r="V26" s="76">
        <v>0</v>
      </c>
      <c r="W26" s="76">
        <v>391.8</v>
      </c>
      <c r="X26" s="76">
        <v>212.25</v>
      </c>
      <c r="Y26" s="76">
        <v>0</v>
      </c>
      <c r="Z26" s="76">
        <v>0</v>
      </c>
      <c r="AA26" s="76">
        <v>7955.2</v>
      </c>
      <c r="AB26" s="76">
        <v>7972.8</v>
      </c>
      <c r="AC26" s="76">
        <v>0</v>
      </c>
      <c r="AD26" s="76">
        <v>0</v>
      </c>
      <c r="AE26" s="76">
        <v>0</v>
      </c>
      <c r="AF26" s="76">
        <v>0</v>
      </c>
      <c r="AG26" s="76">
        <v>7955.2</v>
      </c>
      <c r="AH26" s="76">
        <v>7955.2</v>
      </c>
      <c r="AI26" s="76">
        <v>0</v>
      </c>
      <c r="AJ26" s="76">
        <v>0</v>
      </c>
      <c r="AK26" s="76">
        <v>0</v>
      </c>
      <c r="AL26" s="76">
        <v>0</v>
      </c>
      <c r="AM26" s="76">
        <v>12144</v>
      </c>
      <c r="AN26" s="76">
        <v>12152.800000000001</v>
      </c>
      <c r="AO26" s="76">
        <v>1520.4</v>
      </c>
      <c r="AP26" s="76">
        <v>957.6</v>
      </c>
      <c r="AQ26" s="76">
        <v>400.40000000000003</v>
      </c>
      <c r="AR26" s="77">
        <v>3208.8</v>
      </c>
      <c r="AS26" s="134"/>
    </row>
    <row r="27" spans="1:54" x14ac:dyDescent="0.2">
      <c r="A27" s="75" t="s">
        <v>23</v>
      </c>
      <c r="B27" s="76">
        <v>5930</v>
      </c>
      <c r="C27" s="76">
        <v>0</v>
      </c>
      <c r="D27" s="76">
        <v>14.55</v>
      </c>
      <c r="E27" s="76">
        <v>10.4</v>
      </c>
      <c r="F27" s="76">
        <v>66.3</v>
      </c>
      <c r="G27" s="76">
        <v>66.150000000000006</v>
      </c>
      <c r="H27" s="76">
        <v>373.6</v>
      </c>
      <c r="I27" s="76">
        <v>1791.2</v>
      </c>
      <c r="J27" s="76">
        <v>1791.2</v>
      </c>
      <c r="K27" s="76">
        <v>460.8</v>
      </c>
      <c r="L27" s="76">
        <v>461.2</v>
      </c>
      <c r="M27" s="76">
        <v>1411.2</v>
      </c>
      <c r="N27" s="76">
        <v>1411.6000000000001</v>
      </c>
      <c r="O27" s="76">
        <v>1132</v>
      </c>
      <c r="P27" s="76">
        <v>1132</v>
      </c>
      <c r="Q27" s="76">
        <v>13.6</v>
      </c>
      <c r="R27" s="76">
        <v>13.6</v>
      </c>
      <c r="S27" s="76">
        <v>37.200000000000003</v>
      </c>
      <c r="T27" s="76">
        <v>9.75</v>
      </c>
      <c r="U27" s="76">
        <v>0</v>
      </c>
      <c r="V27" s="76">
        <v>0</v>
      </c>
      <c r="W27" s="76">
        <v>374.1</v>
      </c>
      <c r="X27" s="76">
        <v>223.5</v>
      </c>
      <c r="Y27" s="76">
        <v>0</v>
      </c>
      <c r="Z27" s="76">
        <v>0</v>
      </c>
      <c r="AA27" s="76">
        <v>7656</v>
      </c>
      <c r="AB27" s="76">
        <v>7638.4000000000005</v>
      </c>
      <c r="AC27" s="76">
        <v>0</v>
      </c>
      <c r="AD27" s="76">
        <v>0</v>
      </c>
      <c r="AE27" s="76">
        <v>0</v>
      </c>
      <c r="AF27" s="76">
        <v>0</v>
      </c>
      <c r="AG27" s="76">
        <v>7620.8</v>
      </c>
      <c r="AH27" s="76">
        <v>7620.8</v>
      </c>
      <c r="AI27" s="76">
        <v>0</v>
      </c>
      <c r="AJ27" s="76">
        <v>0</v>
      </c>
      <c r="AK27" s="76">
        <v>0</v>
      </c>
      <c r="AL27" s="76">
        <v>0</v>
      </c>
      <c r="AM27" s="76">
        <v>11774.4</v>
      </c>
      <c r="AN27" s="76">
        <v>11774.4</v>
      </c>
      <c r="AO27" s="76">
        <v>1439.2</v>
      </c>
      <c r="AP27" s="76">
        <v>918.4</v>
      </c>
      <c r="AQ27" s="76">
        <v>378</v>
      </c>
      <c r="AR27" s="77">
        <v>3073.35</v>
      </c>
      <c r="AS27" s="134"/>
    </row>
    <row r="28" spans="1:54" x14ac:dyDescent="0.2">
      <c r="A28" s="75" t="s">
        <v>24</v>
      </c>
      <c r="B28" s="76">
        <v>5702</v>
      </c>
      <c r="C28" s="76">
        <v>0</v>
      </c>
      <c r="D28" s="76">
        <v>14.25</v>
      </c>
      <c r="E28" s="76">
        <v>10.200000000000001</v>
      </c>
      <c r="F28" s="76">
        <v>62.7</v>
      </c>
      <c r="G28" s="76">
        <v>62.7</v>
      </c>
      <c r="H28" s="76">
        <v>360.6</v>
      </c>
      <c r="I28" s="76">
        <v>1709.6000000000001</v>
      </c>
      <c r="J28" s="76">
        <v>1710.8</v>
      </c>
      <c r="K28" s="76">
        <v>512.79999999999995</v>
      </c>
      <c r="L28" s="76">
        <v>512.4</v>
      </c>
      <c r="M28" s="76">
        <v>1319.2</v>
      </c>
      <c r="N28" s="76">
        <v>1318.8</v>
      </c>
      <c r="O28" s="76">
        <v>1059.2</v>
      </c>
      <c r="P28" s="76">
        <v>1059.2</v>
      </c>
      <c r="Q28" s="76">
        <v>13.6</v>
      </c>
      <c r="R28" s="76">
        <v>13.8</v>
      </c>
      <c r="S28" s="76">
        <v>36</v>
      </c>
      <c r="T28" s="76">
        <v>9.75</v>
      </c>
      <c r="U28" s="76">
        <v>0</v>
      </c>
      <c r="V28" s="76">
        <v>0</v>
      </c>
      <c r="W28" s="76">
        <v>363.90000000000003</v>
      </c>
      <c r="X28" s="76">
        <v>217.20000000000002</v>
      </c>
      <c r="Y28" s="76">
        <v>0</v>
      </c>
      <c r="Z28" s="76">
        <v>0</v>
      </c>
      <c r="AA28" s="76">
        <v>7268.8</v>
      </c>
      <c r="AB28" s="76">
        <v>7277.6</v>
      </c>
      <c r="AC28" s="76">
        <v>0</v>
      </c>
      <c r="AD28" s="76">
        <v>0</v>
      </c>
      <c r="AE28" s="76">
        <v>0</v>
      </c>
      <c r="AF28" s="76">
        <v>0</v>
      </c>
      <c r="AG28" s="76">
        <v>7268.8</v>
      </c>
      <c r="AH28" s="76">
        <v>7260</v>
      </c>
      <c r="AI28" s="76">
        <v>0</v>
      </c>
      <c r="AJ28" s="76">
        <v>0</v>
      </c>
      <c r="AK28" s="76">
        <v>0</v>
      </c>
      <c r="AL28" s="76">
        <v>0</v>
      </c>
      <c r="AM28" s="76">
        <v>11457.6</v>
      </c>
      <c r="AN28" s="76">
        <v>11457.6</v>
      </c>
      <c r="AO28" s="76">
        <v>1481.2</v>
      </c>
      <c r="AP28" s="76">
        <v>926.80000000000007</v>
      </c>
      <c r="AQ28" s="76">
        <v>347.2</v>
      </c>
      <c r="AR28" s="77">
        <v>2962.05</v>
      </c>
      <c r="AS28" s="134"/>
    </row>
    <row r="29" spans="1:54" x14ac:dyDescent="0.2">
      <c r="A29" s="75" t="s">
        <v>25</v>
      </c>
      <c r="B29" s="76">
        <v>5304</v>
      </c>
      <c r="C29" s="76">
        <v>0</v>
      </c>
      <c r="D29" s="76">
        <v>14.4</v>
      </c>
      <c r="E29" s="76">
        <v>10.8</v>
      </c>
      <c r="F29" s="76">
        <v>63.300000000000004</v>
      </c>
      <c r="G29" s="76">
        <v>63.15</v>
      </c>
      <c r="H29" s="76">
        <v>334.2</v>
      </c>
      <c r="I29" s="76">
        <v>1575.2</v>
      </c>
      <c r="J29" s="76">
        <v>1574.4</v>
      </c>
      <c r="K29" s="76">
        <v>503.2</v>
      </c>
      <c r="L29" s="76">
        <v>503.2</v>
      </c>
      <c r="M29" s="76">
        <v>1196.8</v>
      </c>
      <c r="N29" s="76">
        <v>1196.8</v>
      </c>
      <c r="O29" s="76">
        <v>982.4</v>
      </c>
      <c r="P29" s="76">
        <v>982.4</v>
      </c>
      <c r="Q29" s="76">
        <v>14</v>
      </c>
      <c r="R29" s="76">
        <v>13.8</v>
      </c>
      <c r="S29" s="76">
        <v>34.200000000000003</v>
      </c>
      <c r="T29" s="76">
        <v>10.35</v>
      </c>
      <c r="U29" s="76">
        <v>0</v>
      </c>
      <c r="V29" s="76">
        <v>0</v>
      </c>
      <c r="W29" s="76">
        <v>350.7</v>
      </c>
      <c r="X29" s="76">
        <v>205.05</v>
      </c>
      <c r="Y29" s="76">
        <v>0</v>
      </c>
      <c r="Z29" s="76">
        <v>0</v>
      </c>
      <c r="AA29" s="76">
        <v>6406.4000000000005</v>
      </c>
      <c r="AB29" s="76">
        <v>6406.4000000000005</v>
      </c>
      <c r="AC29" s="76">
        <v>0</v>
      </c>
      <c r="AD29" s="76">
        <v>0</v>
      </c>
      <c r="AE29" s="76">
        <v>0</v>
      </c>
      <c r="AF29" s="76">
        <v>0</v>
      </c>
      <c r="AG29" s="76">
        <v>6388.8</v>
      </c>
      <c r="AH29" s="76">
        <v>6388.8</v>
      </c>
      <c r="AI29" s="76">
        <v>0</v>
      </c>
      <c r="AJ29" s="76">
        <v>0</v>
      </c>
      <c r="AK29" s="76">
        <v>0</v>
      </c>
      <c r="AL29" s="76">
        <v>0</v>
      </c>
      <c r="AM29" s="76">
        <v>10964.800000000001</v>
      </c>
      <c r="AN29" s="76">
        <v>10956</v>
      </c>
      <c r="AO29" s="76">
        <v>1500.8</v>
      </c>
      <c r="AP29" s="76">
        <v>921.2</v>
      </c>
      <c r="AQ29" s="76">
        <v>326.2</v>
      </c>
      <c r="AR29" s="77">
        <v>2852.85</v>
      </c>
      <c r="AS29" s="134"/>
    </row>
    <row r="30" spans="1:54" ht="13.5" thickBot="1" x14ac:dyDescent="0.25">
      <c r="A30" s="78" t="s">
        <v>26</v>
      </c>
      <c r="B30" s="79">
        <v>4844</v>
      </c>
      <c r="C30" s="79">
        <v>0</v>
      </c>
      <c r="D30" s="79">
        <v>14.55</v>
      </c>
      <c r="E30" s="79">
        <v>10.6</v>
      </c>
      <c r="F30" s="79">
        <v>63.300000000000004</v>
      </c>
      <c r="G30" s="79">
        <v>63.45</v>
      </c>
      <c r="H30" s="79">
        <v>314.40000000000003</v>
      </c>
      <c r="I30" s="79">
        <v>1423.2</v>
      </c>
      <c r="J30" s="79">
        <v>1422.8</v>
      </c>
      <c r="K30" s="79">
        <v>487.2</v>
      </c>
      <c r="L30" s="79">
        <v>487.2</v>
      </c>
      <c r="M30" s="79">
        <v>1072.8</v>
      </c>
      <c r="N30" s="79">
        <v>1072.8</v>
      </c>
      <c r="O30" s="79">
        <v>873.6</v>
      </c>
      <c r="P30" s="79">
        <v>873.6</v>
      </c>
      <c r="Q30" s="79">
        <v>13.6</v>
      </c>
      <c r="R30" s="79">
        <v>13.6</v>
      </c>
      <c r="S30" s="79">
        <v>28.2</v>
      </c>
      <c r="T30" s="79">
        <v>9.3000000000000007</v>
      </c>
      <c r="U30" s="79">
        <v>0</v>
      </c>
      <c r="V30" s="79">
        <v>0</v>
      </c>
      <c r="W30" s="79">
        <v>340.5</v>
      </c>
      <c r="X30" s="79">
        <v>181.35</v>
      </c>
      <c r="Y30" s="79">
        <v>0</v>
      </c>
      <c r="Z30" s="79">
        <v>0</v>
      </c>
      <c r="AA30" s="79">
        <v>7180.8</v>
      </c>
      <c r="AB30" s="79">
        <v>7180.8</v>
      </c>
      <c r="AC30" s="79">
        <v>0</v>
      </c>
      <c r="AD30" s="79">
        <v>0</v>
      </c>
      <c r="AE30" s="79">
        <v>0</v>
      </c>
      <c r="AF30" s="79">
        <v>0</v>
      </c>
      <c r="AG30" s="79">
        <v>7163.2</v>
      </c>
      <c r="AH30" s="79">
        <v>7172</v>
      </c>
      <c r="AI30" s="79">
        <v>0</v>
      </c>
      <c r="AJ30" s="79">
        <v>0</v>
      </c>
      <c r="AK30" s="79">
        <v>0</v>
      </c>
      <c r="AL30" s="79">
        <v>0</v>
      </c>
      <c r="AM30" s="79">
        <v>10260.800000000001</v>
      </c>
      <c r="AN30" s="79">
        <v>10278.4</v>
      </c>
      <c r="AO30" s="79">
        <v>1509.2</v>
      </c>
      <c r="AP30" s="79">
        <v>893.2</v>
      </c>
      <c r="AQ30" s="79">
        <v>309.40000000000003</v>
      </c>
      <c r="AR30" s="80">
        <v>2668.05</v>
      </c>
      <c r="AS30" s="134"/>
    </row>
    <row r="31" spans="1:54" s="55" customFormat="1" hidden="1" x14ac:dyDescent="0.2">
      <c r="A31" s="46" t="s">
        <v>2</v>
      </c>
      <c r="B31" s="55">
        <f t="shared" ref="B31:AR31" si="0">SUM(B7:B30)</f>
        <v>127598</v>
      </c>
      <c r="C31" s="55">
        <f t="shared" si="0"/>
        <v>0</v>
      </c>
      <c r="D31" s="55">
        <f t="shared" si="0"/>
        <v>346.8</v>
      </c>
      <c r="E31" s="55">
        <f t="shared" si="0"/>
        <v>236.39999999999998</v>
      </c>
      <c r="F31" s="55">
        <f t="shared" si="0"/>
        <v>1623.6</v>
      </c>
      <c r="G31" s="55">
        <f t="shared" si="0"/>
        <v>1623.6000000000004</v>
      </c>
      <c r="H31" s="55">
        <f t="shared" si="0"/>
        <v>7961.8</v>
      </c>
      <c r="I31" s="55">
        <f t="shared" si="0"/>
        <v>37659.999999999993</v>
      </c>
      <c r="J31" s="55">
        <f t="shared" si="0"/>
        <v>37659.200000000004</v>
      </c>
      <c r="K31" s="55">
        <f t="shared" si="0"/>
        <v>10776</v>
      </c>
      <c r="L31" s="55">
        <f t="shared" si="0"/>
        <v>10776.000000000002</v>
      </c>
      <c r="M31" s="55">
        <f t="shared" si="0"/>
        <v>30057.599999999999</v>
      </c>
      <c r="N31" s="55">
        <f t="shared" si="0"/>
        <v>30057.199999999997</v>
      </c>
      <c r="O31" s="55">
        <f t="shared" si="0"/>
        <v>23887.200000000001</v>
      </c>
      <c r="P31" s="55">
        <f t="shared" si="0"/>
        <v>23886.800000000003</v>
      </c>
      <c r="Q31" s="55">
        <f t="shared" si="0"/>
        <v>294.39999999999998</v>
      </c>
      <c r="R31" s="55">
        <f t="shared" si="0"/>
        <v>294.39999999999998</v>
      </c>
      <c r="S31" s="55">
        <f t="shared" si="0"/>
        <v>679.20000000000016</v>
      </c>
      <c r="T31" s="55">
        <f t="shared" si="0"/>
        <v>228.75000000000003</v>
      </c>
      <c r="U31" s="55">
        <f t="shared" si="0"/>
        <v>0</v>
      </c>
      <c r="V31" s="55">
        <f t="shared" si="0"/>
        <v>0</v>
      </c>
      <c r="W31" s="55">
        <f t="shared" si="0"/>
        <v>8756.7000000000007</v>
      </c>
      <c r="X31" s="55">
        <f t="shared" si="0"/>
        <v>4814.1000000000004</v>
      </c>
      <c r="Y31" s="55">
        <f t="shared" si="0"/>
        <v>0</v>
      </c>
      <c r="Z31" s="55">
        <f t="shared" si="0"/>
        <v>0</v>
      </c>
      <c r="AA31" s="55">
        <f t="shared" si="0"/>
        <v>172039.99999999997</v>
      </c>
      <c r="AB31" s="55">
        <f t="shared" si="0"/>
        <v>172048.79999999996</v>
      </c>
      <c r="AC31" s="55">
        <f t="shared" si="0"/>
        <v>0</v>
      </c>
      <c r="AD31" s="55">
        <f t="shared" si="0"/>
        <v>0</v>
      </c>
      <c r="AE31" s="55">
        <f t="shared" si="0"/>
        <v>17.600000000000001</v>
      </c>
      <c r="AF31" s="55">
        <f t="shared" si="0"/>
        <v>17.600000000000001</v>
      </c>
      <c r="AG31" s="55">
        <f t="shared" si="0"/>
        <v>171670.39999999999</v>
      </c>
      <c r="AH31" s="55">
        <f t="shared" si="0"/>
        <v>171679.19999999998</v>
      </c>
      <c r="AI31" s="55">
        <f t="shared" si="0"/>
        <v>0</v>
      </c>
      <c r="AJ31" s="55">
        <f t="shared" si="0"/>
        <v>0</v>
      </c>
      <c r="AK31" s="55">
        <f t="shared" si="0"/>
        <v>0</v>
      </c>
      <c r="AL31" s="55">
        <f t="shared" si="0"/>
        <v>0</v>
      </c>
      <c r="AM31" s="55">
        <f t="shared" si="0"/>
        <v>264598.39999999997</v>
      </c>
      <c r="AN31" s="55">
        <f t="shared" si="0"/>
        <v>264616</v>
      </c>
      <c r="AO31" s="55">
        <f t="shared" si="0"/>
        <v>36212.400000000001</v>
      </c>
      <c r="AP31" s="55">
        <f t="shared" si="0"/>
        <v>21742</v>
      </c>
      <c r="AQ31" s="55">
        <f t="shared" si="0"/>
        <v>8017.7999999999993</v>
      </c>
      <c r="AR31" s="55">
        <f t="shared" si="0"/>
        <v>70240.799999999988</v>
      </c>
      <c r="AS31" s="45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82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82" t="s">
        <v>83</v>
      </c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3" t="s">
        <v>37</v>
      </c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5" t="s">
        <v>81</v>
      </c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1372</v>
      </c>
      <c r="C41" s="97">
        <v>0</v>
      </c>
      <c r="D41" s="97"/>
      <c r="E41" s="97"/>
      <c r="F41" s="97">
        <v>15</v>
      </c>
      <c r="G41" s="97">
        <v>15.15</v>
      </c>
      <c r="H41" s="97">
        <v>94.600000000000009</v>
      </c>
      <c r="I41" s="97">
        <v>494.40000000000003</v>
      </c>
      <c r="J41" s="97">
        <v>494</v>
      </c>
      <c r="K41" s="97">
        <v>104</v>
      </c>
      <c r="L41" s="97">
        <v>103.60000000000001</v>
      </c>
      <c r="M41" s="97">
        <v>264</v>
      </c>
      <c r="N41" s="97">
        <v>263.60000000000002</v>
      </c>
      <c r="O41" s="97">
        <v>324</v>
      </c>
      <c r="P41" s="97">
        <v>324</v>
      </c>
      <c r="Q41" s="97">
        <v>6.8</v>
      </c>
      <c r="R41" s="97">
        <v>7</v>
      </c>
      <c r="S41" s="97">
        <v>0</v>
      </c>
      <c r="T41" s="97">
        <v>3.3000000000000003</v>
      </c>
      <c r="U41" s="97">
        <v>0</v>
      </c>
      <c r="V41" s="97">
        <v>0</v>
      </c>
      <c r="W41" s="97">
        <v>32.4</v>
      </c>
      <c r="X41" s="97">
        <v>53.85</v>
      </c>
      <c r="Y41" s="97">
        <v>0</v>
      </c>
      <c r="Z41" s="97">
        <v>0</v>
      </c>
      <c r="AA41" s="97">
        <v>5315.2</v>
      </c>
      <c r="AB41" s="97">
        <v>5315.2</v>
      </c>
      <c r="AC41" s="97">
        <v>0</v>
      </c>
      <c r="AD41" s="97">
        <v>0</v>
      </c>
      <c r="AE41" s="97">
        <v>0</v>
      </c>
      <c r="AF41" s="97">
        <v>0</v>
      </c>
      <c r="AG41" s="97">
        <v>5368</v>
      </c>
      <c r="AH41" s="97">
        <v>5359.2</v>
      </c>
      <c r="AI41" s="97">
        <v>0</v>
      </c>
      <c r="AJ41" s="97">
        <v>0</v>
      </c>
      <c r="AK41" s="97">
        <v>0</v>
      </c>
      <c r="AL41" s="97">
        <v>0</v>
      </c>
      <c r="AM41" s="97">
        <v>5068.8</v>
      </c>
      <c r="AN41" s="97">
        <v>5060</v>
      </c>
      <c r="AO41" s="97">
        <v>1111.6000000000001</v>
      </c>
      <c r="AP41" s="97">
        <v>674.80000000000007</v>
      </c>
      <c r="AQ41" s="97">
        <v>81.2</v>
      </c>
      <c r="AR41" s="98">
        <v>1035.3</v>
      </c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1360</v>
      </c>
      <c r="C42" s="100">
        <v>0</v>
      </c>
      <c r="D42" s="100"/>
      <c r="E42" s="100"/>
      <c r="F42" s="100">
        <v>15.6</v>
      </c>
      <c r="G42" s="100">
        <v>15.450000000000001</v>
      </c>
      <c r="H42" s="100">
        <v>95.8</v>
      </c>
      <c r="I42" s="100">
        <v>497.6</v>
      </c>
      <c r="J42" s="100">
        <v>497.6</v>
      </c>
      <c r="K42" s="100">
        <v>76.8</v>
      </c>
      <c r="L42" s="100">
        <v>76.8</v>
      </c>
      <c r="M42" s="100">
        <v>262.39999999999998</v>
      </c>
      <c r="N42" s="100">
        <v>262.8</v>
      </c>
      <c r="O42" s="100">
        <v>326.40000000000003</v>
      </c>
      <c r="P42" s="100">
        <v>325.60000000000002</v>
      </c>
      <c r="Q42" s="100">
        <v>7.2</v>
      </c>
      <c r="R42" s="100">
        <v>7.2</v>
      </c>
      <c r="S42" s="100">
        <v>0</v>
      </c>
      <c r="T42" s="100">
        <v>2.85</v>
      </c>
      <c r="U42" s="100">
        <v>0</v>
      </c>
      <c r="V42" s="100">
        <v>0</v>
      </c>
      <c r="W42" s="100">
        <v>32.4</v>
      </c>
      <c r="X42" s="100">
        <v>60.15</v>
      </c>
      <c r="Y42" s="100">
        <v>0</v>
      </c>
      <c r="Z42" s="100">
        <v>0</v>
      </c>
      <c r="AA42" s="100">
        <v>4593.6000000000004</v>
      </c>
      <c r="AB42" s="100">
        <v>4593.6000000000004</v>
      </c>
      <c r="AC42" s="100">
        <v>0</v>
      </c>
      <c r="AD42" s="100">
        <v>0</v>
      </c>
      <c r="AE42" s="100">
        <v>0</v>
      </c>
      <c r="AF42" s="100">
        <v>0</v>
      </c>
      <c r="AG42" s="100">
        <v>4611.2</v>
      </c>
      <c r="AH42" s="100">
        <v>4611.2</v>
      </c>
      <c r="AI42" s="100">
        <v>0</v>
      </c>
      <c r="AJ42" s="100">
        <v>0</v>
      </c>
      <c r="AK42" s="100">
        <v>0</v>
      </c>
      <c r="AL42" s="100">
        <v>0</v>
      </c>
      <c r="AM42" s="100">
        <v>4980.8</v>
      </c>
      <c r="AN42" s="100">
        <v>4972</v>
      </c>
      <c r="AO42" s="100">
        <v>1120</v>
      </c>
      <c r="AP42" s="100">
        <v>674.80000000000007</v>
      </c>
      <c r="AQ42" s="100">
        <v>81.2</v>
      </c>
      <c r="AR42" s="101">
        <v>1052.0999999999999</v>
      </c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1398</v>
      </c>
      <c r="C43" s="100">
        <v>0</v>
      </c>
      <c r="D43" s="100"/>
      <c r="E43" s="100"/>
      <c r="F43" s="100">
        <v>15.9</v>
      </c>
      <c r="G43" s="100">
        <v>15.9</v>
      </c>
      <c r="H43" s="100">
        <v>98.4</v>
      </c>
      <c r="I43" s="100">
        <v>511.2</v>
      </c>
      <c r="J43" s="100">
        <v>511.6</v>
      </c>
      <c r="K43" s="100">
        <v>79.2</v>
      </c>
      <c r="L43" s="100">
        <v>78.8</v>
      </c>
      <c r="M43" s="100">
        <v>271.2</v>
      </c>
      <c r="N43" s="100">
        <v>270.8</v>
      </c>
      <c r="O43" s="100">
        <v>334.40000000000003</v>
      </c>
      <c r="P43" s="100">
        <v>335.2</v>
      </c>
      <c r="Q43" s="100">
        <v>7.2</v>
      </c>
      <c r="R43" s="100">
        <v>7.2</v>
      </c>
      <c r="S43" s="100">
        <v>0</v>
      </c>
      <c r="T43" s="100">
        <v>3.45</v>
      </c>
      <c r="U43" s="100">
        <v>0</v>
      </c>
      <c r="V43" s="100">
        <v>0</v>
      </c>
      <c r="W43" s="100">
        <v>35.4</v>
      </c>
      <c r="X43" s="100">
        <v>58.95</v>
      </c>
      <c r="Y43" s="100">
        <v>0</v>
      </c>
      <c r="Z43" s="100">
        <v>0</v>
      </c>
      <c r="AA43" s="100">
        <v>3608</v>
      </c>
      <c r="AB43" s="100">
        <v>3616.8</v>
      </c>
      <c r="AC43" s="100">
        <v>0</v>
      </c>
      <c r="AD43" s="100">
        <v>0</v>
      </c>
      <c r="AE43" s="100">
        <v>17.600000000000001</v>
      </c>
      <c r="AF43" s="100">
        <v>0</v>
      </c>
      <c r="AG43" s="100">
        <v>3625.6</v>
      </c>
      <c r="AH43" s="100">
        <v>3625.6</v>
      </c>
      <c r="AI43" s="100">
        <v>0</v>
      </c>
      <c r="AJ43" s="100">
        <v>0</v>
      </c>
      <c r="AK43" s="100">
        <v>0</v>
      </c>
      <c r="AL43" s="100">
        <v>0</v>
      </c>
      <c r="AM43" s="100">
        <v>5174.4000000000005</v>
      </c>
      <c r="AN43" s="100">
        <v>5192</v>
      </c>
      <c r="AO43" s="100">
        <v>1159.2</v>
      </c>
      <c r="AP43" s="100">
        <v>683.2</v>
      </c>
      <c r="AQ43" s="100">
        <v>88.2</v>
      </c>
      <c r="AR43" s="101">
        <v>1094.0999999999999</v>
      </c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1358</v>
      </c>
      <c r="C44" s="100">
        <v>0</v>
      </c>
      <c r="D44" s="100"/>
      <c r="E44" s="100"/>
      <c r="F44" s="100">
        <v>15.3</v>
      </c>
      <c r="G44" s="100">
        <v>15.450000000000001</v>
      </c>
      <c r="H44" s="100">
        <v>96.4</v>
      </c>
      <c r="I44" s="100">
        <v>499.2</v>
      </c>
      <c r="J44" s="100">
        <v>498.8</v>
      </c>
      <c r="K44" s="100">
        <v>77.600000000000009</v>
      </c>
      <c r="L44" s="100">
        <v>78.400000000000006</v>
      </c>
      <c r="M44" s="100">
        <v>260</v>
      </c>
      <c r="N44" s="100">
        <v>260</v>
      </c>
      <c r="O44" s="100">
        <v>325.60000000000002</v>
      </c>
      <c r="P44" s="100">
        <v>324.8</v>
      </c>
      <c r="Q44" s="100">
        <v>7.2</v>
      </c>
      <c r="R44" s="100">
        <v>7.2</v>
      </c>
      <c r="S44" s="100">
        <v>0</v>
      </c>
      <c r="T44" s="100">
        <v>3</v>
      </c>
      <c r="U44" s="100">
        <v>0</v>
      </c>
      <c r="V44" s="100">
        <v>0</v>
      </c>
      <c r="W44" s="100">
        <v>33.6</v>
      </c>
      <c r="X44" s="100">
        <v>59.7</v>
      </c>
      <c r="Y44" s="100">
        <v>0</v>
      </c>
      <c r="Z44" s="100">
        <v>0</v>
      </c>
      <c r="AA44" s="100">
        <v>4611.2</v>
      </c>
      <c r="AB44" s="100">
        <v>4611.2</v>
      </c>
      <c r="AC44" s="100">
        <v>0</v>
      </c>
      <c r="AD44" s="100">
        <v>0</v>
      </c>
      <c r="AE44" s="100">
        <v>0</v>
      </c>
      <c r="AF44" s="100">
        <v>8.8000000000000007</v>
      </c>
      <c r="AG44" s="100">
        <v>4628.8</v>
      </c>
      <c r="AH44" s="100">
        <v>4628.8</v>
      </c>
      <c r="AI44" s="100">
        <v>0</v>
      </c>
      <c r="AJ44" s="100">
        <v>0</v>
      </c>
      <c r="AK44" s="100">
        <v>0</v>
      </c>
      <c r="AL44" s="100">
        <v>0</v>
      </c>
      <c r="AM44" s="100">
        <v>4980.8</v>
      </c>
      <c r="AN44" s="100">
        <v>4980.8</v>
      </c>
      <c r="AO44" s="100">
        <v>1122.8</v>
      </c>
      <c r="AP44" s="100">
        <v>660.80000000000007</v>
      </c>
      <c r="AQ44" s="100">
        <v>82.600000000000009</v>
      </c>
      <c r="AR44" s="101">
        <v>1038.45</v>
      </c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1412</v>
      </c>
      <c r="C45" s="100">
        <v>0</v>
      </c>
      <c r="D45" s="100"/>
      <c r="E45" s="100"/>
      <c r="F45" s="100">
        <v>16.2</v>
      </c>
      <c r="G45" s="100">
        <v>16.2</v>
      </c>
      <c r="H45" s="100">
        <v>98.2</v>
      </c>
      <c r="I45" s="100">
        <v>520</v>
      </c>
      <c r="J45" s="100">
        <v>520</v>
      </c>
      <c r="K45" s="100">
        <v>80.8</v>
      </c>
      <c r="L45" s="100">
        <v>80.8</v>
      </c>
      <c r="M45" s="100">
        <v>271.2</v>
      </c>
      <c r="N45" s="100">
        <v>270.8</v>
      </c>
      <c r="O45" s="100">
        <v>336</v>
      </c>
      <c r="P45" s="100">
        <v>336.40000000000003</v>
      </c>
      <c r="Q45" s="100">
        <v>7.6000000000000005</v>
      </c>
      <c r="R45" s="100">
        <v>7.4</v>
      </c>
      <c r="S45" s="100">
        <v>0</v>
      </c>
      <c r="T45" s="100">
        <v>3.3000000000000003</v>
      </c>
      <c r="U45" s="100">
        <v>0</v>
      </c>
      <c r="V45" s="100">
        <v>0</v>
      </c>
      <c r="W45" s="100">
        <v>37.200000000000003</v>
      </c>
      <c r="X45" s="100">
        <v>57.75</v>
      </c>
      <c r="Y45" s="100">
        <v>0</v>
      </c>
      <c r="Z45" s="100">
        <v>0</v>
      </c>
      <c r="AA45" s="100">
        <v>4716.8</v>
      </c>
      <c r="AB45" s="100">
        <v>4708</v>
      </c>
      <c r="AC45" s="100">
        <v>0</v>
      </c>
      <c r="AD45" s="100">
        <v>0</v>
      </c>
      <c r="AE45" s="100">
        <v>0</v>
      </c>
      <c r="AF45" s="100">
        <v>0</v>
      </c>
      <c r="AG45" s="100">
        <v>4752</v>
      </c>
      <c r="AH45" s="100">
        <v>4752</v>
      </c>
      <c r="AI45" s="100">
        <v>0</v>
      </c>
      <c r="AJ45" s="100">
        <v>0</v>
      </c>
      <c r="AK45" s="100">
        <v>0</v>
      </c>
      <c r="AL45" s="100">
        <v>0</v>
      </c>
      <c r="AM45" s="100">
        <v>5139.2</v>
      </c>
      <c r="AN45" s="100">
        <v>5130.4000000000005</v>
      </c>
      <c r="AO45" s="100">
        <v>1156.4000000000001</v>
      </c>
      <c r="AP45" s="100">
        <v>683.2</v>
      </c>
      <c r="AQ45" s="100">
        <v>88.2</v>
      </c>
      <c r="AR45" s="101">
        <v>1101.45</v>
      </c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1396</v>
      </c>
      <c r="C46" s="100">
        <v>0</v>
      </c>
      <c r="D46" s="100"/>
      <c r="E46" s="100"/>
      <c r="F46" s="100">
        <v>15.6</v>
      </c>
      <c r="G46" s="100">
        <v>15.450000000000001</v>
      </c>
      <c r="H46" s="100">
        <v>94</v>
      </c>
      <c r="I46" s="100">
        <v>524</v>
      </c>
      <c r="J46" s="100">
        <v>524</v>
      </c>
      <c r="K46" s="100">
        <v>78.400000000000006</v>
      </c>
      <c r="L46" s="100">
        <v>78.400000000000006</v>
      </c>
      <c r="M46" s="100">
        <v>264.8</v>
      </c>
      <c r="N46" s="100">
        <v>264.8</v>
      </c>
      <c r="O46" s="100">
        <v>331.2</v>
      </c>
      <c r="P46" s="100">
        <v>330.8</v>
      </c>
      <c r="Q46" s="100">
        <v>7.2</v>
      </c>
      <c r="R46" s="100">
        <v>7.4</v>
      </c>
      <c r="S46" s="100">
        <v>0</v>
      </c>
      <c r="T46" s="100">
        <v>2.85</v>
      </c>
      <c r="U46" s="100">
        <v>0</v>
      </c>
      <c r="V46" s="100">
        <v>0</v>
      </c>
      <c r="W46" s="100">
        <v>35.4</v>
      </c>
      <c r="X46" s="100">
        <v>59.85</v>
      </c>
      <c r="Y46" s="100">
        <v>0</v>
      </c>
      <c r="Z46" s="100">
        <v>0</v>
      </c>
      <c r="AA46" s="100">
        <v>4611.2</v>
      </c>
      <c r="AB46" s="100">
        <v>4620</v>
      </c>
      <c r="AC46" s="100">
        <v>0</v>
      </c>
      <c r="AD46" s="100">
        <v>0</v>
      </c>
      <c r="AE46" s="100">
        <v>0</v>
      </c>
      <c r="AF46" s="100">
        <v>0</v>
      </c>
      <c r="AG46" s="100">
        <v>4646.4000000000005</v>
      </c>
      <c r="AH46" s="100">
        <v>4646.4000000000005</v>
      </c>
      <c r="AI46" s="100">
        <v>0</v>
      </c>
      <c r="AJ46" s="100">
        <v>0</v>
      </c>
      <c r="AK46" s="100">
        <v>0</v>
      </c>
      <c r="AL46" s="100">
        <v>0</v>
      </c>
      <c r="AM46" s="100">
        <v>5033.6000000000004</v>
      </c>
      <c r="AN46" s="100">
        <v>5033.6000000000004</v>
      </c>
      <c r="AO46" s="100">
        <v>1111.6000000000001</v>
      </c>
      <c r="AP46" s="100">
        <v>655.20000000000005</v>
      </c>
      <c r="AQ46" s="100">
        <v>82.600000000000009</v>
      </c>
      <c r="AR46" s="101">
        <v>1054.2</v>
      </c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1372</v>
      </c>
      <c r="C47" s="100">
        <v>0</v>
      </c>
      <c r="D47" s="100"/>
      <c r="E47" s="100"/>
      <c r="F47" s="100">
        <v>14.4</v>
      </c>
      <c r="G47" s="100">
        <v>14.4</v>
      </c>
      <c r="H47" s="100">
        <v>88</v>
      </c>
      <c r="I47" s="100">
        <v>548</v>
      </c>
      <c r="J47" s="100">
        <v>548.4</v>
      </c>
      <c r="K47" s="100">
        <v>70.400000000000006</v>
      </c>
      <c r="L47" s="100">
        <v>70.400000000000006</v>
      </c>
      <c r="M47" s="100">
        <v>256.8</v>
      </c>
      <c r="N47" s="100">
        <v>257.2</v>
      </c>
      <c r="O47" s="100">
        <v>311.2</v>
      </c>
      <c r="P47" s="100">
        <v>311.60000000000002</v>
      </c>
      <c r="Q47" s="100">
        <v>6.4</v>
      </c>
      <c r="R47" s="100">
        <v>6.4</v>
      </c>
      <c r="S47" s="100">
        <v>0</v>
      </c>
      <c r="T47" s="100">
        <v>3.15</v>
      </c>
      <c r="U47" s="100">
        <v>0</v>
      </c>
      <c r="V47" s="100">
        <v>0</v>
      </c>
      <c r="W47" s="100">
        <v>33.299999999999997</v>
      </c>
      <c r="X47" s="100">
        <v>57</v>
      </c>
      <c r="Y47" s="100">
        <v>0</v>
      </c>
      <c r="Z47" s="100">
        <v>0</v>
      </c>
      <c r="AA47" s="100">
        <v>4822.4000000000005</v>
      </c>
      <c r="AB47" s="100">
        <v>4822.4000000000005</v>
      </c>
      <c r="AC47" s="100">
        <v>0</v>
      </c>
      <c r="AD47" s="100">
        <v>0</v>
      </c>
      <c r="AE47" s="100">
        <v>0</v>
      </c>
      <c r="AF47" s="100">
        <v>8.8000000000000007</v>
      </c>
      <c r="AG47" s="100">
        <v>4857.6000000000004</v>
      </c>
      <c r="AH47" s="100">
        <v>4866.4000000000005</v>
      </c>
      <c r="AI47" s="100">
        <v>0</v>
      </c>
      <c r="AJ47" s="100">
        <v>0</v>
      </c>
      <c r="AK47" s="100">
        <v>0</v>
      </c>
      <c r="AL47" s="100">
        <v>0</v>
      </c>
      <c r="AM47" s="100">
        <v>4910.4000000000005</v>
      </c>
      <c r="AN47" s="100">
        <v>4919.2</v>
      </c>
      <c r="AO47" s="100">
        <v>1052.8</v>
      </c>
      <c r="AP47" s="100">
        <v>610.4</v>
      </c>
      <c r="AQ47" s="100">
        <v>68.600000000000009</v>
      </c>
      <c r="AR47" s="101">
        <v>983.85</v>
      </c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1238</v>
      </c>
      <c r="C48" s="100">
        <v>0</v>
      </c>
      <c r="D48" s="100"/>
      <c r="E48" s="100"/>
      <c r="F48" s="100">
        <v>12.3</v>
      </c>
      <c r="G48" s="100">
        <v>12.450000000000001</v>
      </c>
      <c r="H48" s="100">
        <v>81</v>
      </c>
      <c r="I48" s="100">
        <v>494.40000000000003</v>
      </c>
      <c r="J48" s="100">
        <v>494.40000000000003</v>
      </c>
      <c r="K48" s="100">
        <v>63.2</v>
      </c>
      <c r="L48" s="100">
        <v>62.800000000000004</v>
      </c>
      <c r="M48" s="100">
        <v>241.6</v>
      </c>
      <c r="N48" s="100">
        <v>241.6</v>
      </c>
      <c r="O48" s="100">
        <v>283.2</v>
      </c>
      <c r="P48" s="100">
        <v>283.2</v>
      </c>
      <c r="Q48" s="100">
        <v>5.6000000000000005</v>
      </c>
      <c r="R48" s="100">
        <v>5.6000000000000005</v>
      </c>
      <c r="S48" s="100">
        <v>0</v>
      </c>
      <c r="T48" s="100">
        <v>1.95</v>
      </c>
      <c r="U48" s="100">
        <v>0</v>
      </c>
      <c r="V48" s="100">
        <v>0</v>
      </c>
      <c r="W48" s="100">
        <v>27.900000000000002</v>
      </c>
      <c r="X48" s="100">
        <v>47.85</v>
      </c>
      <c r="Y48" s="100">
        <v>0</v>
      </c>
      <c r="Z48" s="100">
        <v>0</v>
      </c>
      <c r="AA48" s="100">
        <v>4822.4000000000005</v>
      </c>
      <c r="AB48" s="100">
        <v>4813.6000000000004</v>
      </c>
      <c r="AC48" s="100">
        <v>0</v>
      </c>
      <c r="AD48" s="100">
        <v>0</v>
      </c>
      <c r="AE48" s="100">
        <v>0</v>
      </c>
      <c r="AF48" s="100">
        <v>0</v>
      </c>
      <c r="AG48" s="100">
        <v>4857.6000000000004</v>
      </c>
      <c r="AH48" s="100">
        <v>4848.8</v>
      </c>
      <c r="AI48" s="100">
        <v>0</v>
      </c>
      <c r="AJ48" s="100">
        <v>0</v>
      </c>
      <c r="AK48" s="100">
        <v>0</v>
      </c>
      <c r="AL48" s="100">
        <v>0</v>
      </c>
      <c r="AM48" s="100">
        <v>4611.2</v>
      </c>
      <c r="AN48" s="100">
        <v>4611.2</v>
      </c>
      <c r="AO48" s="100">
        <v>971.6</v>
      </c>
      <c r="AP48" s="100">
        <v>546</v>
      </c>
      <c r="AQ48" s="100">
        <v>56</v>
      </c>
      <c r="AR48" s="101">
        <v>836.85</v>
      </c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1264</v>
      </c>
      <c r="C49" s="100">
        <v>0</v>
      </c>
      <c r="D49" s="100"/>
      <c r="E49" s="100"/>
      <c r="F49" s="100">
        <v>14.700000000000001</v>
      </c>
      <c r="G49" s="100">
        <v>14.700000000000001</v>
      </c>
      <c r="H49" s="100">
        <v>76.600000000000009</v>
      </c>
      <c r="I49" s="100">
        <v>510.40000000000003</v>
      </c>
      <c r="J49" s="100">
        <v>509.6</v>
      </c>
      <c r="K49" s="100">
        <v>59.2</v>
      </c>
      <c r="L49" s="100">
        <v>59.6</v>
      </c>
      <c r="M49" s="100">
        <v>261.60000000000002</v>
      </c>
      <c r="N49" s="100">
        <v>261.2</v>
      </c>
      <c r="O49" s="100">
        <v>277.60000000000002</v>
      </c>
      <c r="P49" s="100">
        <v>277.2</v>
      </c>
      <c r="Q49" s="100">
        <v>4</v>
      </c>
      <c r="R49" s="100">
        <v>4</v>
      </c>
      <c r="S49" s="100">
        <v>0</v>
      </c>
      <c r="T49" s="100">
        <v>1.5</v>
      </c>
      <c r="U49" s="100">
        <v>0</v>
      </c>
      <c r="V49" s="100">
        <v>0</v>
      </c>
      <c r="W49" s="100">
        <v>27.6</v>
      </c>
      <c r="X49" s="100">
        <v>53.25</v>
      </c>
      <c r="Y49" s="100">
        <v>0</v>
      </c>
      <c r="Z49" s="100">
        <v>0</v>
      </c>
      <c r="AA49" s="100">
        <v>3854.4</v>
      </c>
      <c r="AB49" s="100">
        <v>3863.2000000000003</v>
      </c>
      <c r="AC49" s="100">
        <v>0</v>
      </c>
      <c r="AD49" s="100">
        <v>0</v>
      </c>
      <c r="AE49" s="100">
        <v>17.600000000000001</v>
      </c>
      <c r="AF49" s="100">
        <v>8.8000000000000007</v>
      </c>
      <c r="AG49" s="100">
        <v>3872</v>
      </c>
      <c r="AH49" s="100">
        <v>3872</v>
      </c>
      <c r="AI49" s="100">
        <v>0</v>
      </c>
      <c r="AJ49" s="100">
        <v>0</v>
      </c>
      <c r="AK49" s="100">
        <v>0</v>
      </c>
      <c r="AL49" s="100">
        <v>0</v>
      </c>
      <c r="AM49" s="100">
        <v>4892.8</v>
      </c>
      <c r="AN49" s="100">
        <v>4884</v>
      </c>
      <c r="AO49" s="100">
        <v>935.2</v>
      </c>
      <c r="AP49" s="100">
        <v>518</v>
      </c>
      <c r="AQ49" s="100">
        <v>60.2</v>
      </c>
      <c r="AR49" s="101">
        <v>903</v>
      </c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1300</v>
      </c>
      <c r="C50" s="100">
        <v>0</v>
      </c>
      <c r="D50" s="100"/>
      <c r="E50" s="100"/>
      <c r="F50" s="100">
        <v>12.9</v>
      </c>
      <c r="G50" s="100">
        <v>12.75</v>
      </c>
      <c r="H50" s="100">
        <v>69.8</v>
      </c>
      <c r="I50" s="100">
        <v>524.79999999999995</v>
      </c>
      <c r="J50" s="100">
        <v>525.6</v>
      </c>
      <c r="K50" s="100">
        <v>46.4</v>
      </c>
      <c r="L50" s="100">
        <v>46.4</v>
      </c>
      <c r="M50" s="100">
        <v>288</v>
      </c>
      <c r="N50" s="100">
        <v>288.40000000000003</v>
      </c>
      <c r="O50" s="100">
        <v>276</v>
      </c>
      <c r="P50" s="100">
        <v>276.40000000000003</v>
      </c>
      <c r="Q50" s="100">
        <v>1.2</v>
      </c>
      <c r="R50" s="100">
        <v>1</v>
      </c>
      <c r="S50" s="100">
        <v>0</v>
      </c>
      <c r="T50" s="100">
        <v>1.2</v>
      </c>
      <c r="U50" s="100">
        <v>0</v>
      </c>
      <c r="V50" s="100">
        <v>0</v>
      </c>
      <c r="W50" s="100">
        <v>30.900000000000002</v>
      </c>
      <c r="X50" s="100">
        <v>67.8</v>
      </c>
      <c r="Y50" s="100">
        <v>0</v>
      </c>
      <c r="Z50" s="100">
        <v>0</v>
      </c>
      <c r="AA50" s="100">
        <v>4452.8</v>
      </c>
      <c r="AB50" s="100">
        <v>4452.8</v>
      </c>
      <c r="AC50" s="100">
        <v>0</v>
      </c>
      <c r="AD50" s="100">
        <v>0</v>
      </c>
      <c r="AE50" s="100">
        <v>0</v>
      </c>
      <c r="AF50" s="100">
        <v>0</v>
      </c>
      <c r="AG50" s="100">
        <v>4488</v>
      </c>
      <c r="AH50" s="100">
        <v>4479.2</v>
      </c>
      <c r="AI50" s="100">
        <v>0</v>
      </c>
      <c r="AJ50" s="100">
        <v>0</v>
      </c>
      <c r="AK50" s="100">
        <v>0</v>
      </c>
      <c r="AL50" s="100">
        <v>0</v>
      </c>
      <c r="AM50" s="100">
        <v>4857.6000000000004</v>
      </c>
      <c r="AN50" s="100">
        <v>4857.6000000000004</v>
      </c>
      <c r="AO50" s="100">
        <v>971.6</v>
      </c>
      <c r="AP50" s="100">
        <v>462</v>
      </c>
      <c r="AQ50" s="100">
        <v>53.2</v>
      </c>
      <c r="AR50" s="101">
        <v>971.25</v>
      </c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1346</v>
      </c>
      <c r="C51" s="100">
        <v>0</v>
      </c>
      <c r="D51" s="100"/>
      <c r="E51" s="100"/>
      <c r="F51" s="100">
        <v>13.200000000000001</v>
      </c>
      <c r="G51" s="100">
        <v>13.200000000000001</v>
      </c>
      <c r="H51" s="100">
        <v>70</v>
      </c>
      <c r="I51" s="100">
        <v>521.6</v>
      </c>
      <c r="J51" s="100">
        <v>522</v>
      </c>
      <c r="K51" s="100">
        <v>104.8</v>
      </c>
      <c r="L51" s="100">
        <v>104.4</v>
      </c>
      <c r="M51" s="100">
        <v>288</v>
      </c>
      <c r="N51" s="100">
        <v>287.60000000000002</v>
      </c>
      <c r="O51" s="100">
        <v>275.2</v>
      </c>
      <c r="P51" s="100">
        <v>275.60000000000002</v>
      </c>
      <c r="Q51" s="100">
        <v>1.2</v>
      </c>
      <c r="R51" s="100">
        <v>1.2</v>
      </c>
      <c r="S51" s="100">
        <v>0</v>
      </c>
      <c r="T51" s="100">
        <v>1.35</v>
      </c>
      <c r="U51" s="100">
        <v>0</v>
      </c>
      <c r="V51" s="100">
        <v>0</v>
      </c>
      <c r="W51" s="100">
        <v>33.6</v>
      </c>
      <c r="X51" s="100">
        <v>55.050000000000004</v>
      </c>
      <c r="Y51" s="100">
        <v>0</v>
      </c>
      <c r="Z51" s="100">
        <v>0</v>
      </c>
      <c r="AA51" s="100">
        <v>4558.4000000000005</v>
      </c>
      <c r="AB51" s="100">
        <v>4567.2</v>
      </c>
      <c r="AC51" s="100">
        <v>0</v>
      </c>
      <c r="AD51" s="100">
        <v>0</v>
      </c>
      <c r="AE51" s="100">
        <v>0</v>
      </c>
      <c r="AF51" s="100">
        <v>0</v>
      </c>
      <c r="AG51" s="100">
        <v>4576</v>
      </c>
      <c r="AH51" s="100">
        <v>4593.6000000000004</v>
      </c>
      <c r="AI51" s="100">
        <v>0</v>
      </c>
      <c r="AJ51" s="100">
        <v>0</v>
      </c>
      <c r="AK51" s="100">
        <v>0</v>
      </c>
      <c r="AL51" s="100">
        <v>0</v>
      </c>
      <c r="AM51" s="100">
        <v>4945.6000000000004</v>
      </c>
      <c r="AN51" s="100">
        <v>4945.6000000000004</v>
      </c>
      <c r="AO51" s="100">
        <v>940.80000000000007</v>
      </c>
      <c r="AP51" s="100">
        <v>487.2</v>
      </c>
      <c r="AQ51" s="100">
        <v>39.200000000000003</v>
      </c>
      <c r="AR51" s="101">
        <v>925.05000000000007</v>
      </c>
    </row>
    <row r="52" spans="1:54" x14ac:dyDescent="0.2">
      <c r="A52" s="99" t="s">
        <v>14</v>
      </c>
      <c r="B52" s="100">
        <v>1374</v>
      </c>
      <c r="C52" s="100">
        <v>0</v>
      </c>
      <c r="D52" s="100"/>
      <c r="E52" s="100"/>
      <c r="F52" s="100">
        <v>13.200000000000001</v>
      </c>
      <c r="G52" s="100">
        <v>13.35</v>
      </c>
      <c r="H52" s="100">
        <v>74.400000000000006</v>
      </c>
      <c r="I52" s="100">
        <v>543.20000000000005</v>
      </c>
      <c r="J52" s="100">
        <v>543.20000000000005</v>
      </c>
      <c r="K52" s="100">
        <v>84.8</v>
      </c>
      <c r="L52" s="100">
        <v>84.8</v>
      </c>
      <c r="M52" s="100">
        <v>302.40000000000003</v>
      </c>
      <c r="N52" s="100">
        <v>302.40000000000003</v>
      </c>
      <c r="O52" s="100">
        <v>286.40000000000003</v>
      </c>
      <c r="P52" s="100">
        <v>286</v>
      </c>
      <c r="Q52" s="100">
        <v>0.8</v>
      </c>
      <c r="R52" s="100">
        <v>1</v>
      </c>
      <c r="S52" s="100">
        <v>0</v>
      </c>
      <c r="T52" s="100">
        <v>1.5</v>
      </c>
      <c r="U52" s="100">
        <v>0</v>
      </c>
      <c r="V52" s="100">
        <v>0</v>
      </c>
      <c r="W52" s="100">
        <v>30.3</v>
      </c>
      <c r="X52" s="100">
        <v>55.2</v>
      </c>
      <c r="Y52" s="100">
        <v>0</v>
      </c>
      <c r="Z52" s="100">
        <v>0</v>
      </c>
      <c r="AA52" s="100">
        <v>4628.8</v>
      </c>
      <c r="AB52" s="100">
        <v>4628.8</v>
      </c>
      <c r="AC52" s="100">
        <v>0</v>
      </c>
      <c r="AD52" s="100">
        <v>0</v>
      </c>
      <c r="AE52" s="100">
        <v>0</v>
      </c>
      <c r="AF52" s="100">
        <v>8.8000000000000007</v>
      </c>
      <c r="AG52" s="100">
        <v>4664</v>
      </c>
      <c r="AH52" s="100">
        <v>4655.2</v>
      </c>
      <c r="AI52" s="100">
        <v>0</v>
      </c>
      <c r="AJ52" s="100">
        <v>0</v>
      </c>
      <c r="AK52" s="100">
        <v>0</v>
      </c>
      <c r="AL52" s="100">
        <v>0</v>
      </c>
      <c r="AM52" s="100">
        <v>4910.4000000000005</v>
      </c>
      <c r="AN52" s="100">
        <v>4910.4000000000005</v>
      </c>
      <c r="AO52" s="100">
        <v>932.4</v>
      </c>
      <c r="AP52" s="100">
        <v>532</v>
      </c>
      <c r="AQ52" s="100">
        <v>47.6</v>
      </c>
      <c r="AR52" s="101">
        <v>903</v>
      </c>
    </row>
    <row r="53" spans="1:54" x14ac:dyDescent="0.2">
      <c r="A53" s="99" t="s">
        <v>15</v>
      </c>
      <c r="B53" s="100">
        <v>1246</v>
      </c>
      <c r="C53" s="100">
        <v>0</v>
      </c>
      <c r="D53" s="100"/>
      <c r="E53" s="100"/>
      <c r="F53" s="100">
        <v>13.8</v>
      </c>
      <c r="G53" s="100">
        <v>13.8</v>
      </c>
      <c r="H53" s="100">
        <v>70.600000000000009</v>
      </c>
      <c r="I53" s="100">
        <v>481.6</v>
      </c>
      <c r="J53" s="100">
        <v>481.2</v>
      </c>
      <c r="K53" s="100">
        <v>62.4</v>
      </c>
      <c r="L53" s="100">
        <v>62.4</v>
      </c>
      <c r="M53" s="100">
        <v>276.8</v>
      </c>
      <c r="N53" s="100">
        <v>277.2</v>
      </c>
      <c r="O53" s="100">
        <v>281.60000000000002</v>
      </c>
      <c r="P53" s="100">
        <v>281.2</v>
      </c>
      <c r="Q53" s="100">
        <v>0.8</v>
      </c>
      <c r="R53" s="100">
        <v>0.8</v>
      </c>
      <c r="S53" s="100">
        <v>0</v>
      </c>
      <c r="T53" s="100">
        <v>1.5</v>
      </c>
      <c r="U53" s="100">
        <v>0</v>
      </c>
      <c r="V53" s="100">
        <v>0</v>
      </c>
      <c r="W53" s="100">
        <v>32.4</v>
      </c>
      <c r="X53" s="100">
        <v>45.300000000000004</v>
      </c>
      <c r="Y53" s="100">
        <v>0</v>
      </c>
      <c r="Z53" s="100">
        <v>0</v>
      </c>
      <c r="AA53" s="100">
        <v>4804.8</v>
      </c>
      <c r="AB53" s="100">
        <v>4787.2</v>
      </c>
      <c r="AC53" s="100">
        <v>0</v>
      </c>
      <c r="AD53" s="100">
        <v>0</v>
      </c>
      <c r="AE53" s="100">
        <v>17.600000000000001</v>
      </c>
      <c r="AF53" s="100">
        <v>0</v>
      </c>
      <c r="AG53" s="100">
        <v>4787.2</v>
      </c>
      <c r="AH53" s="100">
        <v>4796</v>
      </c>
      <c r="AI53" s="100">
        <v>0</v>
      </c>
      <c r="AJ53" s="100">
        <v>0</v>
      </c>
      <c r="AK53" s="100">
        <v>0</v>
      </c>
      <c r="AL53" s="100">
        <v>0</v>
      </c>
      <c r="AM53" s="100">
        <v>4523.2</v>
      </c>
      <c r="AN53" s="100">
        <v>4532</v>
      </c>
      <c r="AO53" s="100">
        <v>924</v>
      </c>
      <c r="AP53" s="100">
        <v>537.6</v>
      </c>
      <c r="AQ53" s="100">
        <v>36.4</v>
      </c>
      <c r="AR53" s="101">
        <v>825.30000000000007</v>
      </c>
    </row>
    <row r="54" spans="1:54" x14ac:dyDescent="0.2">
      <c r="A54" s="99" t="s">
        <v>16</v>
      </c>
      <c r="B54" s="100">
        <v>1344</v>
      </c>
      <c r="C54" s="100">
        <v>0</v>
      </c>
      <c r="D54" s="100"/>
      <c r="E54" s="100"/>
      <c r="F54" s="100">
        <v>13.5</v>
      </c>
      <c r="G54" s="100">
        <v>13.5</v>
      </c>
      <c r="H54" s="100">
        <v>67.599999999999994</v>
      </c>
      <c r="I54" s="100">
        <v>582.4</v>
      </c>
      <c r="J54" s="100">
        <v>582.4</v>
      </c>
      <c r="K54" s="100">
        <v>68</v>
      </c>
      <c r="L54" s="100">
        <v>68.400000000000006</v>
      </c>
      <c r="M54" s="100">
        <v>267.2</v>
      </c>
      <c r="N54" s="100">
        <v>267.2</v>
      </c>
      <c r="O54" s="100">
        <v>278.40000000000003</v>
      </c>
      <c r="P54" s="100">
        <v>279.2</v>
      </c>
      <c r="Q54" s="100">
        <v>0.8</v>
      </c>
      <c r="R54" s="100">
        <v>0.8</v>
      </c>
      <c r="S54" s="100">
        <v>0</v>
      </c>
      <c r="T54" s="100">
        <v>1.5</v>
      </c>
      <c r="U54" s="100">
        <v>0</v>
      </c>
      <c r="V54" s="100">
        <v>0</v>
      </c>
      <c r="W54" s="100">
        <v>28.5</v>
      </c>
      <c r="X54" s="100">
        <v>58.2</v>
      </c>
      <c r="Y54" s="100">
        <v>0</v>
      </c>
      <c r="Z54" s="100">
        <v>0</v>
      </c>
      <c r="AA54" s="100">
        <v>4593.6000000000004</v>
      </c>
      <c r="AB54" s="100">
        <v>4602.4000000000005</v>
      </c>
      <c r="AC54" s="100">
        <v>0</v>
      </c>
      <c r="AD54" s="100">
        <v>0</v>
      </c>
      <c r="AE54" s="100">
        <v>0</v>
      </c>
      <c r="AF54" s="100">
        <v>8.8000000000000007</v>
      </c>
      <c r="AG54" s="100">
        <v>4628.8</v>
      </c>
      <c r="AH54" s="100">
        <v>4637.6000000000004</v>
      </c>
      <c r="AI54" s="100">
        <v>0</v>
      </c>
      <c r="AJ54" s="100">
        <v>0</v>
      </c>
      <c r="AK54" s="100">
        <v>0</v>
      </c>
      <c r="AL54" s="100">
        <v>0</v>
      </c>
      <c r="AM54" s="100">
        <v>4804.8</v>
      </c>
      <c r="AN54" s="100">
        <v>4804.8</v>
      </c>
      <c r="AO54" s="100">
        <v>915.6</v>
      </c>
      <c r="AP54" s="100">
        <v>548.80000000000007</v>
      </c>
      <c r="AQ54" s="100">
        <v>46.2</v>
      </c>
      <c r="AR54" s="101">
        <v>861</v>
      </c>
    </row>
    <row r="55" spans="1:54" x14ac:dyDescent="0.2">
      <c r="A55" s="99" t="s">
        <v>17</v>
      </c>
      <c r="B55" s="100">
        <v>1326</v>
      </c>
      <c r="C55" s="100">
        <v>0</v>
      </c>
      <c r="D55" s="100"/>
      <c r="E55" s="100"/>
      <c r="F55" s="100">
        <v>12.9</v>
      </c>
      <c r="G55" s="100">
        <v>12.9</v>
      </c>
      <c r="H55" s="100">
        <v>69.8</v>
      </c>
      <c r="I55" s="100">
        <v>548</v>
      </c>
      <c r="J55" s="100">
        <v>547.6</v>
      </c>
      <c r="K55" s="100">
        <v>83.2</v>
      </c>
      <c r="L55" s="100">
        <v>82.8</v>
      </c>
      <c r="M55" s="100">
        <v>269.60000000000002</v>
      </c>
      <c r="N55" s="100">
        <v>269.60000000000002</v>
      </c>
      <c r="O55" s="100">
        <v>274.40000000000003</v>
      </c>
      <c r="P55" s="100">
        <v>274</v>
      </c>
      <c r="Q55" s="100">
        <v>0.8</v>
      </c>
      <c r="R55" s="100">
        <v>0.8</v>
      </c>
      <c r="S55" s="100">
        <v>0</v>
      </c>
      <c r="T55" s="100">
        <v>1.5</v>
      </c>
      <c r="U55" s="100">
        <v>0</v>
      </c>
      <c r="V55" s="100">
        <v>0</v>
      </c>
      <c r="W55" s="100">
        <v>27.900000000000002</v>
      </c>
      <c r="X55" s="100">
        <v>60.300000000000004</v>
      </c>
      <c r="Y55" s="100">
        <v>0</v>
      </c>
      <c r="Z55" s="100">
        <v>0</v>
      </c>
      <c r="AA55" s="100">
        <v>4540.8</v>
      </c>
      <c r="AB55" s="100">
        <v>4540.8</v>
      </c>
      <c r="AC55" s="100">
        <v>0</v>
      </c>
      <c r="AD55" s="100">
        <v>8.8000000000000007</v>
      </c>
      <c r="AE55" s="100">
        <v>0</v>
      </c>
      <c r="AF55" s="100">
        <v>0</v>
      </c>
      <c r="AG55" s="100">
        <v>4576</v>
      </c>
      <c r="AH55" s="100">
        <v>4576</v>
      </c>
      <c r="AI55" s="100">
        <v>0</v>
      </c>
      <c r="AJ55" s="100">
        <v>0</v>
      </c>
      <c r="AK55" s="100">
        <v>0</v>
      </c>
      <c r="AL55" s="100">
        <v>0</v>
      </c>
      <c r="AM55" s="100">
        <v>4892.8</v>
      </c>
      <c r="AN55" s="100">
        <v>4884</v>
      </c>
      <c r="AO55" s="100">
        <v>912.80000000000007</v>
      </c>
      <c r="AP55" s="100">
        <v>565.6</v>
      </c>
      <c r="AQ55" s="100">
        <v>40.6</v>
      </c>
      <c r="AR55" s="101">
        <v>909.30000000000007</v>
      </c>
    </row>
    <row r="56" spans="1:54" x14ac:dyDescent="0.2">
      <c r="A56" s="99" t="s">
        <v>18</v>
      </c>
      <c r="B56" s="100">
        <v>1336</v>
      </c>
      <c r="C56" s="100">
        <v>0</v>
      </c>
      <c r="D56" s="100"/>
      <c r="E56" s="100"/>
      <c r="F56" s="100">
        <v>13.5</v>
      </c>
      <c r="G56" s="100">
        <v>13.5</v>
      </c>
      <c r="H56" s="100">
        <v>68.600000000000009</v>
      </c>
      <c r="I56" s="100">
        <v>564</v>
      </c>
      <c r="J56" s="100">
        <v>564.80000000000007</v>
      </c>
      <c r="K56" s="100">
        <v>79.2</v>
      </c>
      <c r="L56" s="100">
        <v>79.2</v>
      </c>
      <c r="M56" s="100">
        <v>268.8</v>
      </c>
      <c r="N56" s="100">
        <v>269.2</v>
      </c>
      <c r="O56" s="100">
        <v>275.2</v>
      </c>
      <c r="P56" s="100">
        <v>274.8</v>
      </c>
      <c r="Q56" s="100">
        <v>0.8</v>
      </c>
      <c r="R56" s="100">
        <v>0.8</v>
      </c>
      <c r="S56" s="100">
        <v>0</v>
      </c>
      <c r="T56" s="100">
        <v>1.35</v>
      </c>
      <c r="U56" s="100">
        <v>0</v>
      </c>
      <c r="V56" s="100">
        <v>0</v>
      </c>
      <c r="W56" s="100">
        <v>28.2</v>
      </c>
      <c r="X56" s="100">
        <v>56.1</v>
      </c>
      <c r="Y56" s="100">
        <v>0</v>
      </c>
      <c r="Z56" s="100">
        <v>0</v>
      </c>
      <c r="AA56" s="100">
        <v>4769.6000000000004</v>
      </c>
      <c r="AB56" s="100">
        <v>4769.6000000000004</v>
      </c>
      <c r="AC56" s="100">
        <v>0</v>
      </c>
      <c r="AD56" s="100">
        <v>0</v>
      </c>
      <c r="AE56" s="100">
        <v>0</v>
      </c>
      <c r="AF56" s="100">
        <v>8.8000000000000007</v>
      </c>
      <c r="AG56" s="100">
        <v>4804.8</v>
      </c>
      <c r="AH56" s="100">
        <v>4796</v>
      </c>
      <c r="AI56" s="100">
        <v>0</v>
      </c>
      <c r="AJ56" s="100">
        <v>0</v>
      </c>
      <c r="AK56" s="100">
        <v>0</v>
      </c>
      <c r="AL56" s="100">
        <v>0</v>
      </c>
      <c r="AM56" s="100">
        <v>4910.4000000000005</v>
      </c>
      <c r="AN56" s="100">
        <v>4910.4000000000005</v>
      </c>
      <c r="AO56" s="100">
        <v>938</v>
      </c>
      <c r="AP56" s="100">
        <v>624.4</v>
      </c>
      <c r="AQ56" s="100">
        <v>46.2</v>
      </c>
      <c r="AR56" s="101">
        <v>871.5</v>
      </c>
    </row>
    <row r="57" spans="1:54" x14ac:dyDescent="0.2">
      <c r="A57" s="99" t="s">
        <v>19</v>
      </c>
      <c r="B57" s="100">
        <v>1296</v>
      </c>
      <c r="C57" s="100">
        <v>0</v>
      </c>
      <c r="D57" s="100"/>
      <c r="E57" s="100"/>
      <c r="F57" s="100">
        <v>13.5</v>
      </c>
      <c r="G57" s="100">
        <v>13.35</v>
      </c>
      <c r="H57" s="100">
        <v>70.600000000000009</v>
      </c>
      <c r="I57" s="100">
        <v>536</v>
      </c>
      <c r="J57" s="100">
        <v>535.20000000000005</v>
      </c>
      <c r="K57" s="100">
        <v>83.2</v>
      </c>
      <c r="L57" s="100">
        <v>83.2</v>
      </c>
      <c r="M57" s="100">
        <v>266.39999999999998</v>
      </c>
      <c r="N57" s="100">
        <v>266</v>
      </c>
      <c r="O57" s="100">
        <v>275.2</v>
      </c>
      <c r="P57" s="100">
        <v>275.60000000000002</v>
      </c>
      <c r="Q57" s="100">
        <v>2.4</v>
      </c>
      <c r="R57" s="100">
        <v>2.4</v>
      </c>
      <c r="S57" s="100">
        <v>0</v>
      </c>
      <c r="T57" s="100">
        <v>1.5</v>
      </c>
      <c r="U57" s="100">
        <v>0</v>
      </c>
      <c r="V57" s="100">
        <v>0</v>
      </c>
      <c r="W57" s="100">
        <v>23.7</v>
      </c>
      <c r="X57" s="100">
        <v>46.2</v>
      </c>
      <c r="Y57" s="100">
        <v>0</v>
      </c>
      <c r="Z57" s="100">
        <v>0</v>
      </c>
      <c r="AA57" s="100">
        <v>4628.8</v>
      </c>
      <c r="AB57" s="100">
        <v>4628.8</v>
      </c>
      <c r="AC57" s="100">
        <v>0</v>
      </c>
      <c r="AD57" s="100">
        <v>0</v>
      </c>
      <c r="AE57" s="100">
        <v>17.600000000000001</v>
      </c>
      <c r="AF57" s="100">
        <v>0</v>
      </c>
      <c r="AG57" s="100">
        <v>4646.4000000000005</v>
      </c>
      <c r="AH57" s="100">
        <v>4646.4000000000005</v>
      </c>
      <c r="AI57" s="100">
        <v>0</v>
      </c>
      <c r="AJ57" s="100">
        <v>0</v>
      </c>
      <c r="AK57" s="100">
        <v>0</v>
      </c>
      <c r="AL57" s="100">
        <v>0</v>
      </c>
      <c r="AM57" s="100">
        <v>5420.8</v>
      </c>
      <c r="AN57" s="100">
        <v>5429.6</v>
      </c>
      <c r="AO57" s="100">
        <v>1064</v>
      </c>
      <c r="AP57" s="100">
        <v>784</v>
      </c>
      <c r="AQ57" s="100">
        <v>53.2</v>
      </c>
      <c r="AR57" s="101">
        <v>861</v>
      </c>
    </row>
    <row r="58" spans="1:54" x14ac:dyDescent="0.2">
      <c r="A58" s="99" t="s">
        <v>20</v>
      </c>
      <c r="B58" s="100">
        <v>1442</v>
      </c>
      <c r="C58" s="100">
        <v>0</v>
      </c>
      <c r="D58" s="100"/>
      <c r="E58" s="100"/>
      <c r="F58" s="100">
        <v>14.1</v>
      </c>
      <c r="G58" s="100">
        <v>14.1</v>
      </c>
      <c r="H58" s="100">
        <v>84.8</v>
      </c>
      <c r="I58" s="100">
        <v>521.6</v>
      </c>
      <c r="J58" s="100">
        <v>522.4</v>
      </c>
      <c r="K58" s="100">
        <v>103.2</v>
      </c>
      <c r="L58" s="100">
        <v>103.60000000000001</v>
      </c>
      <c r="M58" s="100">
        <v>312</v>
      </c>
      <c r="N58" s="100">
        <v>312</v>
      </c>
      <c r="O58" s="100">
        <v>318.40000000000003</v>
      </c>
      <c r="P58" s="100">
        <v>318.40000000000003</v>
      </c>
      <c r="Q58" s="100">
        <v>6</v>
      </c>
      <c r="R58" s="100">
        <v>6</v>
      </c>
      <c r="S58" s="100">
        <v>0</v>
      </c>
      <c r="T58" s="100">
        <v>3.3000000000000003</v>
      </c>
      <c r="U58" s="100">
        <v>0</v>
      </c>
      <c r="V58" s="100">
        <v>0</v>
      </c>
      <c r="W58" s="100">
        <v>26.400000000000002</v>
      </c>
      <c r="X58" s="100">
        <v>66.150000000000006</v>
      </c>
      <c r="Y58" s="100">
        <v>0</v>
      </c>
      <c r="Z58" s="100">
        <v>0</v>
      </c>
      <c r="AA58" s="100">
        <v>5016</v>
      </c>
      <c r="AB58" s="100">
        <v>5016</v>
      </c>
      <c r="AC58" s="100">
        <v>0</v>
      </c>
      <c r="AD58" s="100">
        <v>0</v>
      </c>
      <c r="AE58" s="100">
        <v>0</v>
      </c>
      <c r="AF58" s="100">
        <v>8.8000000000000007</v>
      </c>
      <c r="AG58" s="100">
        <v>5068.8</v>
      </c>
      <c r="AH58" s="100">
        <v>5068.8</v>
      </c>
      <c r="AI58" s="100">
        <v>0</v>
      </c>
      <c r="AJ58" s="100">
        <v>0</v>
      </c>
      <c r="AK58" s="100">
        <v>0</v>
      </c>
      <c r="AL58" s="100">
        <v>0</v>
      </c>
      <c r="AM58" s="100">
        <v>5984</v>
      </c>
      <c r="AN58" s="100">
        <v>5975.2</v>
      </c>
      <c r="AO58" s="100">
        <v>1215.2</v>
      </c>
      <c r="AP58" s="100">
        <v>921.2</v>
      </c>
      <c r="AQ58" s="100">
        <v>71.400000000000006</v>
      </c>
      <c r="AR58" s="101">
        <v>992.25</v>
      </c>
    </row>
    <row r="59" spans="1:54" x14ac:dyDescent="0.2">
      <c r="A59" s="99" t="s">
        <v>21</v>
      </c>
      <c r="B59" s="100">
        <v>1426</v>
      </c>
      <c r="C59" s="100">
        <v>0</v>
      </c>
      <c r="D59" s="100"/>
      <c r="E59" s="100"/>
      <c r="F59" s="100">
        <v>14.4</v>
      </c>
      <c r="G59" s="100">
        <v>14.4</v>
      </c>
      <c r="H59" s="100">
        <v>86.600000000000009</v>
      </c>
      <c r="I59" s="100">
        <v>532</v>
      </c>
      <c r="J59" s="100">
        <v>531.6</v>
      </c>
      <c r="K59" s="100">
        <v>65.599999999999994</v>
      </c>
      <c r="L59" s="100">
        <v>65.599999999999994</v>
      </c>
      <c r="M59" s="100">
        <v>327.2</v>
      </c>
      <c r="N59" s="100">
        <v>327.2</v>
      </c>
      <c r="O59" s="100">
        <v>316.8</v>
      </c>
      <c r="P59" s="100">
        <v>317.2</v>
      </c>
      <c r="Q59" s="100">
        <v>6</v>
      </c>
      <c r="R59" s="100">
        <v>6</v>
      </c>
      <c r="S59" s="100">
        <v>0</v>
      </c>
      <c r="T59" s="100">
        <v>3</v>
      </c>
      <c r="U59" s="100">
        <v>0</v>
      </c>
      <c r="V59" s="100">
        <v>0</v>
      </c>
      <c r="W59" s="100">
        <v>27.6</v>
      </c>
      <c r="X59" s="100">
        <v>61.95</v>
      </c>
      <c r="Y59" s="100">
        <v>0</v>
      </c>
      <c r="Z59" s="100">
        <v>0</v>
      </c>
      <c r="AA59" s="100">
        <v>5121.6000000000004</v>
      </c>
      <c r="AB59" s="100">
        <v>5130.4000000000005</v>
      </c>
      <c r="AC59" s="100">
        <v>0</v>
      </c>
      <c r="AD59" s="100">
        <v>0</v>
      </c>
      <c r="AE59" s="100">
        <v>0</v>
      </c>
      <c r="AF59" s="100">
        <v>0</v>
      </c>
      <c r="AG59" s="100">
        <v>5156.8</v>
      </c>
      <c r="AH59" s="100">
        <v>5165.6000000000004</v>
      </c>
      <c r="AI59" s="100">
        <v>0</v>
      </c>
      <c r="AJ59" s="100">
        <v>0</v>
      </c>
      <c r="AK59" s="100">
        <v>0</v>
      </c>
      <c r="AL59" s="100">
        <v>0</v>
      </c>
      <c r="AM59" s="100">
        <v>5737.6</v>
      </c>
      <c r="AN59" s="100">
        <v>5737.6</v>
      </c>
      <c r="AO59" s="100">
        <v>1125.6000000000001</v>
      </c>
      <c r="AP59" s="100">
        <v>828.80000000000007</v>
      </c>
      <c r="AQ59" s="100">
        <v>68.600000000000009</v>
      </c>
      <c r="AR59" s="101">
        <v>998.55000000000007</v>
      </c>
    </row>
    <row r="60" spans="1:54" x14ac:dyDescent="0.2">
      <c r="A60" s="99" t="s">
        <v>22</v>
      </c>
      <c r="B60" s="100">
        <v>1434</v>
      </c>
      <c r="C60" s="100">
        <v>0</v>
      </c>
      <c r="D60" s="100"/>
      <c r="E60" s="100"/>
      <c r="F60" s="100">
        <v>15.6</v>
      </c>
      <c r="G60" s="100">
        <v>15.6</v>
      </c>
      <c r="H60" s="100">
        <v>88.8</v>
      </c>
      <c r="I60" s="100">
        <v>528.79999999999995</v>
      </c>
      <c r="J60" s="100">
        <v>528.79999999999995</v>
      </c>
      <c r="K60" s="100">
        <v>70.400000000000006</v>
      </c>
      <c r="L60" s="100">
        <v>70.400000000000006</v>
      </c>
      <c r="M60" s="100">
        <v>324</v>
      </c>
      <c r="N60" s="100">
        <v>324.40000000000003</v>
      </c>
      <c r="O60" s="100">
        <v>332</v>
      </c>
      <c r="P60" s="100">
        <v>331.6</v>
      </c>
      <c r="Q60" s="100">
        <v>6.8</v>
      </c>
      <c r="R60" s="100">
        <v>6.6000000000000005</v>
      </c>
      <c r="S60" s="100">
        <v>0</v>
      </c>
      <c r="T60" s="100">
        <v>3</v>
      </c>
      <c r="U60" s="100">
        <v>0</v>
      </c>
      <c r="V60" s="100">
        <v>0</v>
      </c>
      <c r="W60" s="100">
        <v>30.900000000000002</v>
      </c>
      <c r="X60" s="100">
        <v>50.1</v>
      </c>
      <c r="Y60" s="100">
        <v>0</v>
      </c>
      <c r="Z60" s="100">
        <v>0</v>
      </c>
      <c r="AA60" s="100">
        <v>5174.4000000000005</v>
      </c>
      <c r="AB60" s="100">
        <v>5165.6000000000004</v>
      </c>
      <c r="AC60" s="100">
        <v>0</v>
      </c>
      <c r="AD60" s="100">
        <v>0</v>
      </c>
      <c r="AE60" s="100">
        <v>0</v>
      </c>
      <c r="AF60" s="100">
        <v>8.8000000000000007</v>
      </c>
      <c r="AG60" s="100">
        <v>5174.4000000000005</v>
      </c>
      <c r="AH60" s="100">
        <v>5165.6000000000004</v>
      </c>
      <c r="AI60" s="100">
        <v>0</v>
      </c>
      <c r="AJ60" s="100">
        <v>0</v>
      </c>
      <c r="AK60" s="100">
        <v>0</v>
      </c>
      <c r="AL60" s="100">
        <v>0</v>
      </c>
      <c r="AM60" s="100">
        <v>5561.6</v>
      </c>
      <c r="AN60" s="100">
        <v>5570.4000000000005</v>
      </c>
      <c r="AO60" s="100">
        <v>1092</v>
      </c>
      <c r="AP60" s="100">
        <v>761.6</v>
      </c>
      <c r="AQ60" s="100">
        <v>79.8</v>
      </c>
      <c r="AR60" s="101">
        <v>1063.6500000000001</v>
      </c>
    </row>
    <row r="61" spans="1:54" x14ac:dyDescent="0.2">
      <c r="A61" s="99" t="s">
        <v>23</v>
      </c>
      <c r="B61" s="100">
        <v>1430</v>
      </c>
      <c r="C61" s="100">
        <v>0</v>
      </c>
      <c r="D61" s="100"/>
      <c r="E61" s="100"/>
      <c r="F61" s="100">
        <v>14.700000000000001</v>
      </c>
      <c r="G61" s="100">
        <v>14.700000000000001</v>
      </c>
      <c r="H61" s="100">
        <v>89.2</v>
      </c>
      <c r="I61" s="100">
        <v>512</v>
      </c>
      <c r="J61" s="100">
        <v>512.4</v>
      </c>
      <c r="K61" s="100">
        <v>100.8</v>
      </c>
      <c r="L61" s="100">
        <v>100.8</v>
      </c>
      <c r="M61" s="100">
        <v>308.8</v>
      </c>
      <c r="N61" s="100">
        <v>309.2</v>
      </c>
      <c r="O61" s="100">
        <v>326.40000000000003</v>
      </c>
      <c r="P61" s="100">
        <v>326.40000000000003</v>
      </c>
      <c r="Q61" s="100">
        <v>6.4</v>
      </c>
      <c r="R61" s="100">
        <v>6.4</v>
      </c>
      <c r="S61" s="100">
        <v>0</v>
      </c>
      <c r="T61" s="100">
        <v>2.4</v>
      </c>
      <c r="U61" s="100">
        <v>0</v>
      </c>
      <c r="V61" s="100">
        <v>0</v>
      </c>
      <c r="W61" s="100">
        <v>28.8</v>
      </c>
      <c r="X61" s="100">
        <v>53.85</v>
      </c>
      <c r="Y61" s="100">
        <v>0</v>
      </c>
      <c r="Z61" s="100">
        <v>0</v>
      </c>
      <c r="AA61" s="100">
        <v>4980.8</v>
      </c>
      <c r="AB61" s="100">
        <v>4989.6000000000004</v>
      </c>
      <c r="AC61" s="100">
        <v>0</v>
      </c>
      <c r="AD61" s="100">
        <v>0</v>
      </c>
      <c r="AE61" s="100">
        <v>17.600000000000001</v>
      </c>
      <c r="AF61" s="100">
        <v>0</v>
      </c>
      <c r="AG61" s="100">
        <v>5016</v>
      </c>
      <c r="AH61" s="100">
        <v>5016</v>
      </c>
      <c r="AI61" s="100">
        <v>0</v>
      </c>
      <c r="AJ61" s="100">
        <v>0</v>
      </c>
      <c r="AK61" s="100">
        <v>0</v>
      </c>
      <c r="AL61" s="100">
        <v>0</v>
      </c>
      <c r="AM61" s="100">
        <v>5491.2</v>
      </c>
      <c r="AN61" s="100">
        <v>5491.2</v>
      </c>
      <c r="AO61" s="100">
        <v>1069.5999999999999</v>
      </c>
      <c r="AP61" s="100">
        <v>744.80000000000007</v>
      </c>
      <c r="AQ61" s="100">
        <v>75.600000000000009</v>
      </c>
      <c r="AR61" s="101">
        <v>1020.6</v>
      </c>
    </row>
    <row r="62" spans="1:54" x14ac:dyDescent="0.2">
      <c r="A62" s="99" t="s">
        <v>24</v>
      </c>
      <c r="B62" s="100">
        <v>1406</v>
      </c>
      <c r="C62" s="100">
        <v>0</v>
      </c>
      <c r="D62" s="100"/>
      <c r="E62" s="100"/>
      <c r="F62" s="100">
        <v>14.700000000000001</v>
      </c>
      <c r="G62" s="100">
        <v>14.700000000000001</v>
      </c>
      <c r="H62" s="100">
        <v>87.8</v>
      </c>
      <c r="I62" s="100">
        <v>504</v>
      </c>
      <c r="J62" s="100">
        <v>503.6</v>
      </c>
      <c r="K62" s="100">
        <v>108.8</v>
      </c>
      <c r="L62" s="100">
        <v>108.8</v>
      </c>
      <c r="M62" s="100">
        <v>289.60000000000002</v>
      </c>
      <c r="N62" s="100">
        <v>289.2</v>
      </c>
      <c r="O62" s="100">
        <v>324.8</v>
      </c>
      <c r="P62" s="100">
        <v>324.8</v>
      </c>
      <c r="Q62" s="100">
        <v>6.4</v>
      </c>
      <c r="R62" s="100">
        <v>6.4</v>
      </c>
      <c r="S62" s="100">
        <v>0</v>
      </c>
      <c r="T62" s="100">
        <v>2.85</v>
      </c>
      <c r="U62" s="100">
        <v>0</v>
      </c>
      <c r="V62" s="100">
        <v>0</v>
      </c>
      <c r="W62" s="100">
        <v>29.1</v>
      </c>
      <c r="X62" s="100">
        <v>55.35</v>
      </c>
      <c r="Y62" s="100">
        <v>0</v>
      </c>
      <c r="Z62" s="100">
        <v>0</v>
      </c>
      <c r="AA62" s="100">
        <v>4857.6000000000004</v>
      </c>
      <c r="AB62" s="100">
        <v>4857.6000000000004</v>
      </c>
      <c r="AC62" s="100">
        <v>0</v>
      </c>
      <c r="AD62" s="100">
        <v>0</v>
      </c>
      <c r="AE62" s="100">
        <v>0</v>
      </c>
      <c r="AF62" s="100">
        <v>8.8000000000000007</v>
      </c>
      <c r="AG62" s="100">
        <v>4875.2</v>
      </c>
      <c r="AH62" s="100">
        <v>4884</v>
      </c>
      <c r="AI62" s="100">
        <v>0</v>
      </c>
      <c r="AJ62" s="100">
        <v>0</v>
      </c>
      <c r="AK62" s="100">
        <v>0</v>
      </c>
      <c r="AL62" s="100">
        <v>0</v>
      </c>
      <c r="AM62" s="100">
        <v>5438.4000000000005</v>
      </c>
      <c r="AN62" s="100">
        <v>5438.4000000000005</v>
      </c>
      <c r="AO62" s="100">
        <v>1078</v>
      </c>
      <c r="AP62" s="100">
        <v>730.80000000000007</v>
      </c>
      <c r="AQ62" s="100">
        <v>75.600000000000009</v>
      </c>
      <c r="AR62" s="101">
        <v>996.45</v>
      </c>
    </row>
    <row r="63" spans="1:54" x14ac:dyDescent="0.2">
      <c r="A63" s="99" t="s">
        <v>25</v>
      </c>
      <c r="B63" s="100">
        <v>1436</v>
      </c>
      <c r="C63" s="100">
        <v>0</v>
      </c>
      <c r="D63" s="100"/>
      <c r="E63" s="100"/>
      <c r="F63" s="100">
        <v>15.3</v>
      </c>
      <c r="G63" s="100">
        <v>15.3</v>
      </c>
      <c r="H63" s="100">
        <v>91</v>
      </c>
      <c r="I63" s="100">
        <v>516</v>
      </c>
      <c r="J63" s="100">
        <v>516.4</v>
      </c>
      <c r="K63" s="100">
        <v>112</v>
      </c>
      <c r="L63" s="100">
        <v>111.60000000000001</v>
      </c>
      <c r="M63" s="100">
        <v>284.8</v>
      </c>
      <c r="N63" s="100">
        <v>284.8</v>
      </c>
      <c r="O63" s="100">
        <v>328.8</v>
      </c>
      <c r="P63" s="100">
        <v>329.2</v>
      </c>
      <c r="Q63" s="100">
        <v>6.8</v>
      </c>
      <c r="R63" s="100">
        <v>7</v>
      </c>
      <c r="S63" s="100">
        <v>0</v>
      </c>
      <c r="T63" s="100">
        <v>3.45</v>
      </c>
      <c r="U63" s="100">
        <v>0</v>
      </c>
      <c r="V63" s="100">
        <v>0</v>
      </c>
      <c r="W63" s="100">
        <v>30.6</v>
      </c>
      <c r="X63" s="100">
        <v>60.300000000000004</v>
      </c>
      <c r="Y63" s="100">
        <v>0</v>
      </c>
      <c r="Z63" s="100">
        <v>0</v>
      </c>
      <c r="AA63" s="100">
        <v>4259.2</v>
      </c>
      <c r="AB63" s="100">
        <v>4259.2</v>
      </c>
      <c r="AC63" s="100">
        <v>0</v>
      </c>
      <c r="AD63" s="100">
        <v>0</v>
      </c>
      <c r="AE63" s="100">
        <v>0</v>
      </c>
      <c r="AF63" s="100">
        <v>0</v>
      </c>
      <c r="AG63" s="100">
        <v>4294.3999999999996</v>
      </c>
      <c r="AH63" s="100">
        <v>4285.6000000000004</v>
      </c>
      <c r="AI63" s="100">
        <v>0</v>
      </c>
      <c r="AJ63" s="100">
        <v>0</v>
      </c>
      <c r="AK63" s="100">
        <v>0</v>
      </c>
      <c r="AL63" s="100">
        <v>0</v>
      </c>
      <c r="AM63" s="100">
        <v>5508.8</v>
      </c>
      <c r="AN63" s="100">
        <v>5517.6</v>
      </c>
      <c r="AO63" s="100">
        <v>1139.6000000000001</v>
      </c>
      <c r="AP63" s="100">
        <v>733.6</v>
      </c>
      <c r="AQ63" s="100">
        <v>84</v>
      </c>
      <c r="AR63" s="101">
        <v>1074.1500000000001</v>
      </c>
    </row>
    <row r="64" spans="1:54" ht="13.5" thickBot="1" x14ac:dyDescent="0.25">
      <c r="A64" s="102" t="s">
        <v>26</v>
      </c>
      <c r="B64" s="103">
        <v>1456</v>
      </c>
      <c r="C64" s="103">
        <v>0</v>
      </c>
      <c r="D64" s="103"/>
      <c r="E64" s="103"/>
      <c r="F64" s="103">
        <v>15.9</v>
      </c>
      <c r="G64" s="103">
        <v>15.9</v>
      </c>
      <c r="H64" s="103">
        <v>95.2</v>
      </c>
      <c r="I64" s="103">
        <v>523.20000000000005</v>
      </c>
      <c r="J64" s="103">
        <v>523.20000000000005</v>
      </c>
      <c r="K64" s="103">
        <v>114.4</v>
      </c>
      <c r="L64" s="103">
        <v>114.8</v>
      </c>
      <c r="M64" s="103">
        <v>292.8</v>
      </c>
      <c r="N64" s="103">
        <v>292.8</v>
      </c>
      <c r="O64" s="103">
        <v>332.8</v>
      </c>
      <c r="P64" s="103">
        <v>332.40000000000003</v>
      </c>
      <c r="Q64" s="103">
        <v>7.2</v>
      </c>
      <c r="R64" s="103">
        <v>7</v>
      </c>
      <c r="S64" s="103">
        <v>0</v>
      </c>
      <c r="T64" s="103">
        <v>3.45</v>
      </c>
      <c r="U64" s="103">
        <v>0</v>
      </c>
      <c r="V64" s="103">
        <v>0</v>
      </c>
      <c r="W64" s="103">
        <v>31.5</v>
      </c>
      <c r="X64" s="103">
        <v>56.7</v>
      </c>
      <c r="Y64" s="103">
        <v>0</v>
      </c>
      <c r="Z64" s="103">
        <v>0</v>
      </c>
      <c r="AA64" s="103">
        <v>4928</v>
      </c>
      <c r="AB64" s="103">
        <v>4919.2</v>
      </c>
      <c r="AC64" s="103">
        <v>0</v>
      </c>
      <c r="AD64" s="103">
        <v>0</v>
      </c>
      <c r="AE64" s="103">
        <v>0</v>
      </c>
      <c r="AF64" s="103">
        <v>8.8000000000000007</v>
      </c>
      <c r="AG64" s="103">
        <v>4980.8</v>
      </c>
      <c r="AH64" s="103">
        <v>4972</v>
      </c>
      <c r="AI64" s="103">
        <v>0</v>
      </c>
      <c r="AJ64" s="103">
        <v>0</v>
      </c>
      <c r="AK64" s="103">
        <v>0</v>
      </c>
      <c r="AL64" s="103">
        <v>0</v>
      </c>
      <c r="AM64" s="103">
        <v>5385.6</v>
      </c>
      <c r="AN64" s="103">
        <v>5376.8</v>
      </c>
      <c r="AO64" s="103">
        <v>1184.4000000000001</v>
      </c>
      <c r="AP64" s="103">
        <v>730.80000000000007</v>
      </c>
      <c r="AQ64" s="103">
        <v>84</v>
      </c>
      <c r="AR64" s="104">
        <v>1098.3</v>
      </c>
    </row>
    <row r="65" spans="1:44" x14ac:dyDescent="0.2">
      <c r="A65" s="87" t="s">
        <v>2</v>
      </c>
      <c r="B65" s="91">
        <v>32768</v>
      </c>
      <c r="C65" s="91">
        <v>0</v>
      </c>
      <c r="D65" s="91">
        <v>0</v>
      </c>
      <c r="E65" s="91">
        <v>0</v>
      </c>
      <c r="F65" s="91">
        <v>346.2</v>
      </c>
      <c r="G65" s="91">
        <v>346.2</v>
      </c>
      <c r="H65" s="91">
        <v>2007.7999999999995</v>
      </c>
      <c r="I65" s="91">
        <v>12538.4</v>
      </c>
      <c r="J65" s="91">
        <v>12538.800000000001</v>
      </c>
      <c r="K65" s="91">
        <v>1976.8000000000002</v>
      </c>
      <c r="L65" s="91">
        <v>1976.7999999999997</v>
      </c>
      <c r="M65" s="91">
        <v>6720</v>
      </c>
      <c r="N65" s="91">
        <v>6719.9999999999991</v>
      </c>
      <c r="O65" s="91">
        <v>7351.9999999999991</v>
      </c>
      <c r="P65" s="91">
        <v>7351.5999999999995</v>
      </c>
      <c r="Q65" s="91">
        <v>113.60000000000001</v>
      </c>
      <c r="R65" s="91">
        <v>113.60000000000001</v>
      </c>
      <c r="S65" s="91">
        <v>0</v>
      </c>
      <c r="T65" s="91">
        <v>58.20000000000001</v>
      </c>
      <c r="U65" s="91">
        <v>0</v>
      </c>
      <c r="V65" s="91">
        <v>0</v>
      </c>
      <c r="W65" s="91">
        <v>735.59999999999991</v>
      </c>
      <c r="X65" s="91">
        <v>1356.8999999999996</v>
      </c>
      <c r="Y65" s="91">
        <v>0</v>
      </c>
      <c r="Z65" s="91">
        <v>0</v>
      </c>
      <c r="AA65" s="91">
        <v>112270.40000000002</v>
      </c>
      <c r="AB65" s="91">
        <v>112279.20000000001</v>
      </c>
      <c r="AC65" s="91">
        <v>0</v>
      </c>
      <c r="AD65" s="91">
        <v>8.8000000000000007</v>
      </c>
      <c r="AE65" s="91">
        <v>88</v>
      </c>
      <c r="AF65" s="91">
        <v>87.999999999999986</v>
      </c>
      <c r="AG65" s="91">
        <v>112956.8</v>
      </c>
      <c r="AH65" s="91">
        <v>112948.00000000001</v>
      </c>
      <c r="AI65" s="91">
        <v>0</v>
      </c>
      <c r="AJ65" s="91">
        <v>0</v>
      </c>
      <c r="AK65" s="91">
        <v>0</v>
      </c>
      <c r="AL65" s="91">
        <v>0</v>
      </c>
      <c r="AM65" s="91">
        <v>123164.8</v>
      </c>
      <c r="AN65" s="91">
        <v>123164.79999999999</v>
      </c>
      <c r="AO65" s="91">
        <v>25244.799999999999</v>
      </c>
      <c r="AP65" s="91">
        <v>15699.599999999999</v>
      </c>
      <c r="AQ65" s="91">
        <v>1590.4</v>
      </c>
      <c r="AR65" s="91">
        <v>23470.649999999998</v>
      </c>
    </row>
    <row r="70" spans="1:44" ht="18" x14ac:dyDescent="0.25">
      <c r="A70" s="139" t="s">
        <v>129</v>
      </c>
      <c r="B70" s="139"/>
      <c r="C70" s="139"/>
      <c r="D70" s="139"/>
      <c r="E70" s="139"/>
      <c r="F70" s="139"/>
      <c r="G70" s="110"/>
      <c r="H70" s="110"/>
      <c r="I70" s="110"/>
      <c r="J70" s="110"/>
      <c r="K70" s="110"/>
      <c r="L70" s="110"/>
      <c r="M70" s="110"/>
      <c r="N70" s="110"/>
      <c r="O70" s="110"/>
    </row>
    <row r="71" spans="1:44" ht="18.75" thickBot="1" x14ac:dyDescent="0.3">
      <c r="A71" s="140" t="s">
        <v>84</v>
      </c>
      <c r="B71" s="141"/>
      <c r="C71" s="141"/>
      <c r="D71" s="141"/>
      <c r="E71" s="141"/>
      <c r="F71" s="81"/>
      <c r="G71" s="81"/>
      <c r="H71" s="140" t="s">
        <v>85</v>
      </c>
      <c r="I71" s="141"/>
      <c r="J71" s="141"/>
      <c r="K71" s="141"/>
      <c r="L71" s="141"/>
      <c r="M71" s="81"/>
      <c r="N71" s="81"/>
      <c r="O71" s="81"/>
    </row>
    <row r="72" spans="1:44" ht="13.5" thickBot="1" x14ac:dyDescent="0.25">
      <c r="A72" s="142" t="s">
        <v>86</v>
      </c>
      <c r="B72" s="143"/>
      <c r="C72" s="111" t="s">
        <v>87</v>
      </c>
      <c r="D72" s="111" t="s">
        <v>88</v>
      </c>
      <c r="E72" s="111" t="s">
        <v>89</v>
      </c>
      <c r="F72" s="112"/>
      <c r="G72" s="81"/>
      <c r="H72" s="142" t="s">
        <v>86</v>
      </c>
      <c r="I72" s="143"/>
      <c r="J72" s="111" t="s">
        <v>87</v>
      </c>
      <c r="K72" s="111" t="s">
        <v>88</v>
      </c>
      <c r="L72" s="111" t="s">
        <v>89</v>
      </c>
      <c r="M72" s="81"/>
      <c r="N72" s="81"/>
      <c r="O72" s="81"/>
    </row>
    <row r="73" spans="1:44" ht="38.25" x14ac:dyDescent="0.2">
      <c r="A73" s="113" t="s">
        <v>90</v>
      </c>
      <c r="B73" s="114" t="s">
        <v>91</v>
      </c>
      <c r="C73" s="115">
        <v>16000</v>
      </c>
      <c r="D73" s="115">
        <v>16000</v>
      </c>
      <c r="E73" s="115">
        <v>16000</v>
      </c>
      <c r="F73" s="112"/>
      <c r="G73" s="81"/>
      <c r="H73" s="113" t="s">
        <v>90</v>
      </c>
      <c r="I73" s="114" t="s">
        <v>91</v>
      </c>
      <c r="J73" s="115">
        <v>16000</v>
      </c>
      <c r="K73" s="115">
        <v>16000</v>
      </c>
      <c r="L73" s="115">
        <v>16000</v>
      </c>
      <c r="M73" s="81"/>
      <c r="N73" s="81"/>
      <c r="O73" s="81"/>
    </row>
    <row r="74" spans="1:44" ht="38.25" x14ac:dyDescent="0.2">
      <c r="A74" s="116" t="s">
        <v>92</v>
      </c>
      <c r="B74" s="117" t="s">
        <v>93</v>
      </c>
      <c r="C74" s="118">
        <v>23</v>
      </c>
      <c r="D74" s="118">
        <v>23</v>
      </c>
      <c r="E74" s="118">
        <v>23</v>
      </c>
      <c r="F74" s="112"/>
      <c r="G74" s="81"/>
      <c r="H74" s="116" t="s">
        <v>92</v>
      </c>
      <c r="I74" s="117" t="s">
        <v>93</v>
      </c>
      <c r="J74" s="118">
        <v>23</v>
      </c>
      <c r="K74" s="118">
        <v>23</v>
      </c>
      <c r="L74" s="118">
        <v>23</v>
      </c>
      <c r="M74" s="81"/>
      <c r="N74" s="81"/>
      <c r="O74" s="81"/>
    </row>
    <row r="75" spans="1:44" x14ac:dyDescent="0.2">
      <c r="A75" s="136" t="s">
        <v>94</v>
      </c>
      <c r="B75" s="117" t="s">
        <v>95</v>
      </c>
      <c r="C75" s="118">
        <v>103</v>
      </c>
      <c r="D75" s="118">
        <v>103</v>
      </c>
      <c r="E75" s="118">
        <v>103</v>
      </c>
      <c r="F75" s="119"/>
      <c r="G75" s="81"/>
      <c r="H75" s="136" t="s">
        <v>94</v>
      </c>
      <c r="I75" s="117" t="s">
        <v>95</v>
      </c>
      <c r="J75" s="118">
        <v>103</v>
      </c>
      <c r="K75" s="118">
        <v>103</v>
      </c>
      <c r="L75" s="118">
        <v>103</v>
      </c>
      <c r="M75" s="81"/>
      <c r="N75" s="81"/>
      <c r="O75" s="81"/>
    </row>
    <row r="76" spans="1:44" x14ac:dyDescent="0.2">
      <c r="A76" s="137"/>
      <c r="B76" s="117" t="s">
        <v>96</v>
      </c>
      <c r="C76" s="118">
        <v>110</v>
      </c>
      <c r="D76" s="118">
        <v>110</v>
      </c>
      <c r="E76" s="118">
        <v>110</v>
      </c>
      <c r="F76" s="119"/>
      <c r="G76" s="81"/>
      <c r="H76" s="137"/>
      <c r="I76" s="117" t="s">
        <v>96</v>
      </c>
      <c r="J76" s="118">
        <v>110</v>
      </c>
      <c r="K76" s="118">
        <v>110</v>
      </c>
      <c r="L76" s="118">
        <v>110</v>
      </c>
      <c r="M76" s="81"/>
      <c r="N76" s="81"/>
      <c r="O76" s="81"/>
    </row>
    <row r="77" spans="1:44" x14ac:dyDescent="0.2">
      <c r="A77" s="138"/>
      <c r="B77" s="117" t="s">
        <v>97</v>
      </c>
      <c r="C77" s="118">
        <v>75</v>
      </c>
      <c r="D77" s="118">
        <v>75</v>
      </c>
      <c r="E77" s="118">
        <v>75</v>
      </c>
      <c r="F77" s="119"/>
      <c r="G77" s="81"/>
      <c r="H77" s="138"/>
      <c r="I77" s="117" t="s">
        <v>97</v>
      </c>
      <c r="J77" s="118">
        <v>75</v>
      </c>
      <c r="K77" s="118">
        <v>75</v>
      </c>
      <c r="L77" s="118">
        <v>75</v>
      </c>
      <c r="M77" s="81"/>
      <c r="N77" s="81"/>
      <c r="O77" s="81"/>
    </row>
    <row r="78" spans="1:44" ht="38.25" x14ac:dyDescent="0.2">
      <c r="A78" s="116" t="s">
        <v>98</v>
      </c>
      <c r="B78" s="117" t="s">
        <v>99</v>
      </c>
      <c r="C78" s="118">
        <v>0.62</v>
      </c>
      <c r="D78" s="118">
        <v>0.62</v>
      </c>
      <c r="E78" s="118">
        <v>0.62</v>
      </c>
      <c r="F78" s="119"/>
      <c r="G78" s="81"/>
      <c r="H78" s="116" t="s">
        <v>98</v>
      </c>
      <c r="I78" s="117" t="s">
        <v>99</v>
      </c>
      <c r="J78" s="118">
        <v>0.61</v>
      </c>
      <c r="K78" s="118">
        <v>0.61</v>
      </c>
      <c r="L78" s="118">
        <v>0.61</v>
      </c>
      <c r="M78" s="81"/>
      <c r="N78" s="81"/>
      <c r="O78" s="81"/>
    </row>
    <row r="79" spans="1:44" x14ac:dyDescent="0.2">
      <c r="A79" s="136" t="s">
        <v>100</v>
      </c>
      <c r="B79" s="117" t="s">
        <v>101</v>
      </c>
      <c r="C79" s="118">
        <v>17.7</v>
      </c>
      <c r="D79" s="118">
        <v>17.7</v>
      </c>
      <c r="E79" s="118">
        <v>17.7</v>
      </c>
      <c r="F79" s="119"/>
      <c r="G79" s="81"/>
      <c r="H79" s="136" t="s">
        <v>100</v>
      </c>
      <c r="I79" s="117" t="s">
        <v>101</v>
      </c>
      <c r="J79" s="118">
        <v>17.7</v>
      </c>
      <c r="K79" s="118">
        <v>17.7</v>
      </c>
      <c r="L79" s="118">
        <v>17.7</v>
      </c>
      <c r="M79" s="81"/>
      <c r="N79" s="81"/>
      <c r="O79" s="81"/>
    </row>
    <row r="80" spans="1:44" x14ac:dyDescent="0.2">
      <c r="A80" s="137"/>
      <c r="B80" s="117" t="s">
        <v>102</v>
      </c>
      <c r="C80" s="118">
        <v>10.7</v>
      </c>
      <c r="D80" s="118">
        <v>10.7</v>
      </c>
      <c r="E80" s="118">
        <v>10.7</v>
      </c>
      <c r="F80" s="119"/>
      <c r="G80" s="81"/>
      <c r="H80" s="137"/>
      <c r="I80" s="117" t="s">
        <v>102</v>
      </c>
      <c r="J80" s="118">
        <v>10.7</v>
      </c>
      <c r="K80" s="118">
        <v>10.7</v>
      </c>
      <c r="L80" s="118">
        <v>10.7</v>
      </c>
      <c r="M80" s="81"/>
      <c r="N80" s="81"/>
      <c r="O80" s="81"/>
    </row>
    <row r="81" spans="1:15" x14ac:dyDescent="0.2">
      <c r="A81" s="138"/>
      <c r="B81" s="117" t="s">
        <v>103</v>
      </c>
      <c r="C81" s="118">
        <v>6</v>
      </c>
      <c r="D81" s="118">
        <v>6</v>
      </c>
      <c r="E81" s="118">
        <v>6</v>
      </c>
      <c r="F81" s="119"/>
      <c r="G81" s="81"/>
      <c r="H81" s="138"/>
      <c r="I81" s="117" t="s">
        <v>103</v>
      </c>
      <c r="J81" s="118">
        <v>6</v>
      </c>
      <c r="K81" s="118">
        <v>6</v>
      </c>
      <c r="L81" s="118">
        <v>6</v>
      </c>
      <c r="M81" s="81"/>
      <c r="N81" s="120" t="s">
        <v>104</v>
      </c>
      <c r="O81" s="120" t="s">
        <v>105</v>
      </c>
    </row>
    <row r="82" spans="1:15" x14ac:dyDescent="0.2">
      <c r="A82" s="136" t="s">
        <v>106</v>
      </c>
      <c r="B82" s="117" t="s">
        <v>107</v>
      </c>
      <c r="C82" s="121">
        <f>B10</f>
        <v>4216</v>
      </c>
      <c r="D82" s="121">
        <f>B15</f>
        <v>5548</v>
      </c>
      <c r="E82" s="121">
        <f>B24</f>
        <v>6114</v>
      </c>
      <c r="F82" s="119"/>
      <c r="G82" s="81"/>
      <c r="H82" s="136" t="s">
        <v>106</v>
      </c>
      <c r="I82" s="117" t="s">
        <v>107</v>
      </c>
      <c r="J82" s="121">
        <f>C10</f>
        <v>0</v>
      </c>
      <c r="K82" s="121">
        <f>C15</f>
        <v>0</v>
      </c>
      <c r="L82" s="121">
        <f>C24</f>
        <v>0</v>
      </c>
      <c r="M82" s="122">
        <v>4</v>
      </c>
      <c r="N82" s="123">
        <f>(C82+C85+J82+J85)/1000</f>
        <v>9.3518999999999988</v>
      </c>
      <c r="O82" s="123">
        <f>(C83+C86+J83+J86)/1000</f>
        <v>4.2626499999999998</v>
      </c>
    </row>
    <row r="83" spans="1:15" x14ac:dyDescent="0.2">
      <c r="A83" s="137"/>
      <c r="B83" s="117" t="s">
        <v>108</v>
      </c>
      <c r="C83" s="121">
        <f>B44</f>
        <v>1358</v>
      </c>
      <c r="D83" s="121">
        <f>B49</f>
        <v>1264</v>
      </c>
      <c r="E83" s="121">
        <f>B58</f>
        <v>1442</v>
      </c>
      <c r="F83" s="119"/>
      <c r="G83" s="81"/>
      <c r="H83" s="137"/>
      <c r="I83" s="117" t="s">
        <v>108</v>
      </c>
      <c r="J83" s="121">
        <f>C44</f>
        <v>0</v>
      </c>
      <c r="K83" s="121">
        <f>C49</f>
        <v>0</v>
      </c>
      <c r="L83" s="121">
        <f>C58</f>
        <v>0</v>
      </c>
      <c r="M83" s="122">
        <v>9</v>
      </c>
      <c r="N83" s="123">
        <f>(D82+D85+K82+K85)/1000</f>
        <v>11.60615</v>
      </c>
      <c r="O83" s="123">
        <f>(D83+D86+K83+K86)/1000</f>
        <v>3.6804000000000001</v>
      </c>
    </row>
    <row r="84" spans="1:15" x14ac:dyDescent="0.2">
      <c r="A84" s="137"/>
      <c r="B84" s="117" t="s">
        <v>109</v>
      </c>
      <c r="C84" s="124">
        <f>SQRT(C82^2+C83^2)</f>
        <v>4429.3137165931248</v>
      </c>
      <c r="D84" s="124">
        <f t="shared" ref="D84:E84" si="1">SQRT(D82^2+D83^2)</f>
        <v>5690.1669571287621</v>
      </c>
      <c r="E84" s="124">
        <f t="shared" si="1"/>
        <v>6281.7481643249594</v>
      </c>
      <c r="F84" s="119"/>
      <c r="G84" s="81"/>
      <c r="H84" s="137"/>
      <c r="I84" s="117" t="s">
        <v>109</v>
      </c>
      <c r="J84" s="124">
        <f>SQRT(J82^2+J83^2)</f>
        <v>0</v>
      </c>
      <c r="K84" s="124">
        <f t="shared" ref="K84:L84" si="2">SQRT(K82^2+K83^2)</f>
        <v>0</v>
      </c>
      <c r="L84" s="124">
        <f t="shared" si="2"/>
        <v>0</v>
      </c>
      <c r="M84" s="120">
        <v>18</v>
      </c>
      <c r="N84" s="123">
        <f>(E82+E85+L82+L85)/1000</f>
        <v>12.504650000000002</v>
      </c>
      <c r="O84" s="123">
        <f>(E83+E86+L83+L86)/1000</f>
        <v>4.6420500000000002</v>
      </c>
    </row>
    <row r="85" spans="1:15" x14ac:dyDescent="0.2">
      <c r="A85" s="137"/>
      <c r="B85" s="117" t="s">
        <v>110</v>
      </c>
      <c r="C85" s="121">
        <f>AO10+AQ10</f>
        <v>1782.2</v>
      </c>
      <c r="D85" s="121">
        <f>AO15+AQ15</f>
        <v>1943.2</v>
      </c>
      <c r="E85" s="121">
        <f>AO24+AQ24</f>
        <v>2046.8000000000002</v>
      </c>
      <c r="F85" s="119"/>
      <c r="G85" s="81"/>
      <c r="H85" s="137"/>
      <c r="I85" s="117" t="s">
        <v>110</v>
      </c>
      <c r="J85" s="121">
        <f>AP10+AR10</f>
        <v>3353.7000000000003</v>
      </c>
      <c r="K85" s="121">
        <f>AP15+AR15</f>
        <v>4114.95</v>
      </c>
      <c r="L85" s="121">
        <f>AP24+AR24</f>
        <v>4343.8500000000004</v>
      </c>
      <c r="M85" s="81"/>
      <c r="N85" s="81"/>
      <c r="O85" s="81"/>
    </row>
    <row r="86" spans="1:15" x14ac:dyDescent="0.2">
      <c r="A86" s="137"/>
      <c r="B86" s="117" t="s">
        <v>111</v>
      </c>
      <c r="C86" s="121">
        <f>AO44+AQ44</f>
        <v>1205.3999999999999</v>
      </c>
      <c r="D86" s="121">
        <f>AO49+AQ49</f>
        <v>995.40000000000009</v>
      </c>
      <c r="E86" s="121">
        <f>AO58+AQ58</f>
        <v>1286.6000000000001</v>
      </c>
      <c r="F86" s="119"/>
      <c r="G86" s="81"/>
      <c r="H86" s="137"/>
      <c r="I86" s="117" t="s">
        <v>111</v>
      </c>
      <c r="J86" s="121">
        <f>AP44+AR44</f>
        <v>1699.25</v>
      </c>
      <c r="K86" s="121">
        <f>AP49+AR49</f>
        <v>1421</v>
      </c>
      <c r="L86" s="121">
        <f>AP58+AR58</f>
        <v>1913.45</v>
      </c>
      <c r="M86" s="119"/>
      <c r="N86" s="119"/>
      <c r="O86" s="119"/>
    </row>
    <row r="87" spans="1:15" x14ac:dyDescent="0.2">
      <c r="A87" s="137"/>
      <c r="B87" s="117" t="s">
        <v>112</v>
      </c>
      <c r="C87" s="124">
        <f>SQRT(C85^2+C86^2)</f>
        <v>2151.5636174652145</v>
      </c>
      <c r="D87" s="124">
        <f t="shared" ref="D87:E87" si="3">SQRT(D85^2+D86^2)</f>
        <v>2183.3111093016496</v>
      </c>
      <c r="E87" s="124">
        <f t="shared" si="3"/>
        <v>2417.5875992402016</v>
      </c>
      <c r="F87" s="119"/>
      <c r="G87" s="81"/>
      <c r="H87" s="137"/>
      <c r="I87" s="117" t="s">
        <v>112</v>
      </c>
      <c r="J87" s="124">
        <f>SQRT(J85^2+J86^2)</f>
        <v>3759.6215570852341</v>
      </c>
      <c r="K87" s="124">
        <f t="shared" ref="K87:L87" si="4">SQRT(K85^2+K86^2)</f>
        <v>4353.3957438418111</v>
      </c>
      <c r="L87" s="124">
        <f t="shared" si="4"/>
        <v>4746.6118152846666</v>
      </c>
      <c r="M87" s="119"/>
      <c r="N87" s="119"/>
      <c r="O87" s="119"/>
    </row>
    <row r="88" spans="1:15" x14ac:dyDescent="0.2">
      <c r="A88" s="138"/>
      <c r="B88" s="117" t="s">
        <v>113</v>
      </c>
      <c r="C88" s="124">
        <f>SQRT((C82+C85)^2+(C83+C86)^2)</f>
        <v>6522.9918595687359</v>
      </c>
      <c r="D88" s="124">
        <f t="shared" ref="D88:E88" si="5">SQRT((D82+D85)^2+(D83+D86)^2)</f>
        <v>7824.5105789435802</v>
      </c>
      <c r="E88" s="124">
        <f t="shared" si="5"/>
        <v>8604.8773727462267</v>
      </c>
      <c r="F88" s="119"/>
      <c r="G88" s="81"/>
      <c r="H88" s="138"/>
      <c r="I88" s="117" t="s">
        <v>113</v>
      </c>
      <c r="J88" s="124">
        <f>SQRT((J82+J85)^2+(J83+J86)^2)</f>
        <v>3759.6215570852341</v>
      </c>
      <c r="K88" s="124">
        <f t="shared" ref="K88:L88" si="6">SQRT((K82+K85)^2+(K83+K86)^2)</f>
        <v>4353.3957438418111</v>
      </c>
      <c r="L88" s="124">
        <f t="shared" si="6"/>
        <v>4746.6118152846666</v>
      </c>
      <c r="M88" s="119"/>
      <c r="N88" s="119"/>
      <c r="O88" s="119"/>
    </row>
    <row r="89" spans="1:15" x14ac:dyDescent="0.2">
      <c r="A89" s="146" t="s">
        <v>114</v>
      </c>
      <c r="B89" s="117" t="s">
        <v>115</v>
      </c>
      <c r="C89" s="124">
        <f>C84/C73</f>
        <v>0.27683210728707031</v>
      </c>
      <c r="D89" s="124">
        <f t="shared" ref="D89:E89" si="7">D84/D73</f>
        <v>0.3556354348205476</v>
      </c>
      <c r="E89" s="124">
        <f t="shared" si="7"/>
        <v>0.39260926027030996</v>
      </c>
      <c r="F89" s="119"/>
      <c r="G89" s="81"/>
      <c r="H89" s="146" t="s">
        <v>114</v>
      </c>
      <c r="I89" s="117" t="s">
        <v>115</v>
      </c>
      <c r="J89" s="124">
        <f>J84/J73</f>
        <v>0</v>
      </c>
      <c r="K89" s="124">
        <f t="shared" ref="K89:L89" si="8">K84/K73</f>
        <v>0</v>
      </c>
      <c r="L89" s="124">
        <f t="shared" si="8"/>
        <v>0</v>
      </c>
      <c r="M89" s="119"/>
      <c r="N89" s="123">
        <f>C82+C85</f>
        <v>5998.2</v>
      </c>
      <c r="O89" s="119"/>
    </row>
    <row r="90" spans="1:15" x14ac:dyDescent="0.2">
      <c r="A90" s="146"/>
      <c r="B90" s="117" t="s">
        <v>116</v>
      </c>
      <c r="C90" s="124">
        <f>C87/C73</f>
        <v>0.1344727260915759</v>
      </c>
      <c r="D90" s="124">
        <f t="shared" ref="D90:E90" si="9">D87/D73</f>
        <v>0.13645694433135311</v>
      </c>
      <c r="E90" s="124">
        <f t="shared" si="9"/>
        <v>0.1510992249525126</v>
      </c>
      <c r="F90" s="119"/>
      <c r="G90" s="81"/>
      <c r="H90" s="146"/>
      <c r="I90" s="117" t="s">
        <v>116</v>
      </c>
      <c r="J90" s="124">
        <f>J87/J73</f>
        <v>0.23497634731782713</v>
      </c>
      <c r="K90" s="124">
        <f t="shared" ref="K90:L90" si="10">K87/K73</f>
        <v>0.2720872339901132</v>
      </c>
      <c r="L90" s="124">
        <f t="shared" si="10"/>
        <v>0.29666323845529169</v>
      </c>
      <c r="M90" s="119"/>
      <c r="N90" s="125">
        <f>D82+D85</f>
        <v>7491.2</v>
      </c>
      <c r="O90" s="119"/>
    </row>
    <row r="91" spans="1:15" ht="13.5" thickBot="1" x14ac:dyDescent="0.25">
      <c r="A91" s="147"/>
      <c r="B91" s="126" t="s">
        <v>117</v>
      </c>
      <c r="C91" s="127">
        <f>C88/C73</f>
        <v>0.40768699122304597</v>
      </c>
      <c r="D91" s="127">
        <f t="shared" ref="D91:E91" si="11">D88/D73</f>
        <v>0.48903191118397377</v>
      </c>
      <c r="E91" s="127">
        <f t="shared" si="11"/>
        <v>0.53780483579663918</v>
      </c>
      <c r="F91" s="119"/>
      <c r="G91" s="81"/>
      <c r="H91" s="147"/>
      <c r="I91" s="126" t="s">
        <v>117</v>
      </c>
      <c r="J91" s="127">
        <f>J88/J73</f>
        <v>0.23497634731782713</v>
      </c>
      <c r="K91" s="127">
        <f t="shared" ref="K91:L91" si="12">K88/K73</f>
        <v>0.2720872339901132</v>
      </c>
      <c r="L91" s="127">
        <f t="shared" si="12"/>
        <v>0.29666323845529169</v>
      </c>
      <c r="M91" s="119"/>
      <c r="N91" s="125">
        <f>E82+E85</f>
        <v>8160.8</v>
      </c>
      <c r="O91" s="119"/>
    </row>
    <row r="92" spans="1:15" ht="38.25" x14ac:dyDescent="0.2">
      <c r="A92" s="128" t="s">
        <v>118</v>
      </c>
      <c r="B92" s="129" t="s">
        <v>119</v>
      </c>
      <c r="C92" s="130">
        <f>C74+C97*C91^2+C98*C90^2+C99*C89^2</f>
        <v>37.815423121874993</v>
      </c>
      <c r="D92" s="130">
        <f t="shared" ref="D92:E92" si="13">D74+D97*D91^2+D98*D90^2+D99*D89^2</f>
        <v>44.565146029687497</v>
      </c>
      <c r="E92" s="130">
        <f t="shared" si="13"/>
        <v>49.134047926562502</v>
      </c>
      <c r="F92" s="119"/>
      <c r="G92" s="81"/>
      <c r="H92" s="128" t="s">
        <v>118</v>
      </c>
      <c r="I92" s="129" t="s">
        <v>119</v>
      </c>
      <c r="J92" s="130">
        <f>J74+J97*J91^2+J98*J90^2+J99*J89^2</f>
        <v>29.073527217871096</v>
      </c>
      <c r="K92" s="130">
        <f t="shared" ref="K92:L92" si="14">K74+K97*K91^2+K98*K90^2+K99*K89^2</f>
        <v>31.143460919042969</v>
      </c>
      <c r="L92" s="130">
        <f t="shared" si="14"/>
        <v>32.680998475585938</v>
      </c>
      <c r="M92" s="119"/>
      <c r="N92" s="119"/>
      <c r="O92" s="119"/>
    </row>
    <row r="93" spans="1:15" ht="51.75" thickBot="1" x14ac:dyDescent="0.25">
      <c r="A93" s="131" t="s">
        <v>120</v>
      </c>
      <c r="B93" s="126" t="s">
        <v>121</v>
      </c>
      <c r="C93" s="132">
        <f>(C94*C91^2+C95*C90^2+C96*C89^2+C78)/100*C73</f>
        <v>475.30078272499992</v>
      </c>
      <c r="D93" s="132">
        <f t="shared" ref="D93:E93" si="15">(D94*D91^2+D95*D90^2+D96*D89^2+D78)/100*D73</f>
        <v>657.80674578749995</v>
      </c>
      <c r="E93" s="132">
        <f t="shared" si="15"/>
        <v>775.98863663749989</v>
      </c>
      <c r="F93" s="119"/>
      <c r="G93" s="81"/>
      <c r="H93" s="131" t="s">
        <v>120</v>
      </c>
      <c r="I93" s="126" t="s">
        <v>121</v>
      </c>
      <c r="J93" s="132">
        <f>(J94*J91^2+J95*J90^2+J96*J89^2+J78)/100*J73</f>
        <v>192.12616906359375</v>
      </c>
      <c r="K93" s="132">
        <f t="shared" ref="K93:L93" si="16">(K94*K91^2+K95*K90^2+K96*K89^2+K78)/100*K73</f>
        <v>224.34186448546876</v>
      </c>
      <c r="L93" s="132">
        <f t="shared" si="16"/>
        <v>248.27153991093752</v>
      </c>
      <c r="M93" s="119"/>
      <c r="N93" s="125">
        <f>J82+J85</f>
        <v>3353.7000000000003</v>
      </c>
      <c r="O93" s="119"/>
    </row>
    <row r="94" spans="1:15" x14ac:dyDescent="0.2">
      <c r="A94" s="144" t="s">
        <v>100</v>
      </c>
      <c r="B94" s="114" t="s">
        <v>122</v>
      </c>
      <c r="C94" s="115">
        <f>(C79+C80-C81)/2</f>
        <v>11.2</v>
      </c>
      <c r="D94" s="115">
        <f t="shared" ref="D94:E94" si="17">(D79+D80-D81)/2</f>
        <v>11.2</v>
      </c>
      <c r="E94" s="115">
        <f t="shared" si="17"/>
        <v>11.2</v>
      </c>
      <c r="F94" s="119"/>
      <c r="G94" s="81"/>
      <c r="H94" s="144" t="s">
        <v>100</v>
      </c>
      <c r="I94" s="114" t="s">
        <v>122</v>
      </c>
      <c r="J94" s="115">
        <f>(J79+J80-J81)/2</f>
        <v>11.2</v>
      </c>
      <c r="K94" s="115">
        <f t="shared" ref="K94:L94" si="18">(K79+K80-K81)/2</f>
        <v>11.2</v>
      </c>
      <c r="L94" s="115">
        <f t="shared" si="18"/>
        <v>11.2</v>
      </c>
      <c r="M94" s="119"/>
      <c r="N94" s="125">
        <f>K82+K85</f>
        <v>4114.95</v>
      </c>
      <c r="O94" s="119"/>
    </row>
    <row r="95" spans="1:15" x14ac:dyDescent="0.2">
      <c r="A95" s="137"/>
      <c r="B95" s="117" t="s">
        <v>123</v>
      </c>
      <c r="C95" s="118">
        <f>(C80+C81-C79)/2</f>
        <v>-0.5</v>
      </c>
      <c r="D95" s="118">
        <f t="shared" ref="D95:E95" si="19">(D80+D81-D79)/2</f>
        <v>-0.5</v>
      </c>
      <c r="E95" s="118">
        <f t="shared" si="19"/>
        <v>-0.5</v>
      </c>
      <c r="F95" s="119"/>
      <c r="G95" s="81"/>
      <c r="H95" s="137"/>
      <c r="I95" s="117" t="s">
        <v>123</v>
      </c>
      <c r="J95" s="118">
        <f>(J80+J81-J79)/2</f>
        <v>-0.5</v>
      </c>
      <c r="K95" s="118">
        <f t="shared" ref="K95:L95" si="20">(K80+K81-K79)/2</f>
        <v>-0.5</v>
      </c>
      <c r="L95" s="118">
        <f t="shared" si="20"/>
        <v>-0.5</v>
      </c>
      <c r="M95" s="119"/>
      <c r="N95" s="125">
        <f>L82+L85</f>
        <v>4343.8500000000004</v>
      </c>
      <c r="O95" s="119"/>
    </row>
    <row r="96" spans="1:15" ht="13.5" thickBot="1" x14ac:dyDescent="0.25">
      <c r="A96" s="145"/>
      <c r="B96" s="126" t="s">
        <v>124</v>
      </c>
      <c r="C96" s="133">
        <f>(C79+C81-C80)/2</f>
        <v>6.5</v>
      </c>
      <c r="D96" s="133">
        <f t="shared" ref="D96:E96" si="21">(D79+D81-D80)/2</f>
        <v>6.5</v>
      </c>
      <c r="E96" s="133">
        <f t="shared" si="21"/>
        <v>6.5</v>
      </c>
      <c r="F96" s="119"/>
      <c r="G96" s="81"/>
      <c r="H96" s="145"/>
      <c r="I96" s="126" t="s">
        <v>124</v>
      </c>
      <c r="J96" s="133">
        <f>(J79+J81-J80)/2</f>
        <v>6.5</v>
      </c>
      <c r="K96" s="133">
        <f t="shared" ref="K96:L96" si="22">(K79+K81-K80)/2</f>
        <v>6.5</v>
      </c>
      <c r="L96" s="133">
        <f t="shared" si="22"/>
        <v>6.5</v>
      </c>
      <c r="M96" s="119"/>
      <c r="N96" s="119"/>
      <c r="O96" s="119"/>
    </row>
    <row r="97" spans="1:15" x14ac:dyDescent="0.2">
      <c r="A97" s="144" t="s">
        <v>125</v>
      </c>
      <c r="B97" s="114" t="s">
        <v>126</v>
      </c>
      <c r="C97" s="115">
        <f>(C75+C76-C77)/2</f>
        <v>69</v>
      </c>
      <c r="D97" s="115">
        <f t="shared" ref="D97:E97" si="23">(D75+D76-D77)/2</f>
        <v>69</v>
      </c>
      <c r="E97" s="115">
        <f t="shared" si="23"/>
        <v>69</v>
      </c>
      <c r="F97" s="119"/>
      <c r="G97" s="81"/>
      <c r="H97" s="144" t="s">
        <v>94</v>
      </c>
      <c r="I97" s="114" t="s">
        <v>126</v>
      </c>
      <c r="J97" s="115">
        <f>(J75+J76-J77)/2</f>
        <v>69</v>
      </c>
      <c r="K97" s="115">
        <f t="shared" ref="K97:L97" si="24">(K75+K76-K77)/2</f>
        <v>69</v>
      </c>
      <c r="L97" s="115">
        <f t="shared" si="24"/>
        <v>69</v>
      </c>
      <c r="M97" s="119"/>
      <c r="N97" s="119"/>
      <c r="O97" s="119"/>
    </row>
    <row r="98" spans="1:15" x14ac:dyDescent="0.2">
      <c r="A98" s="137"/>
      <c r="B98" s="117" t="s">
        <v>127</v>
      </c>
      <c r="C98" s="118">
        <f>(C76+C77-C75)/2</f>
        <v>41</v>
      </c>
      <c r="D98" s="118">
        <f t="shared" ref="D98:E98" si="25">(D76+D77-D75)/2</f>
        <v>41</v>
      </c>
      <c r="E98" s="118">
        <f t="shared" si="25"/>
        <v>41</v>
      </c>
      <c r="F98" s="119"/>
      <c r="G98" s="81"/>
      <c r="H98" s="137"/>
      <c r="I98" s="117" t="s">
        <v>127</v>
      </c>
      <c r="J98" s="118">
        <f>(J76+J77-J75)/2</f>
        <v>41</v>
      </c>
      <c r="K98" s="118">
        <f t="shared" ref="K98:L98" si="26">(K76+K77-K75)/2</f>
        <v>41</v>
      </c>
      <c r="L98" s="118">
        <f t="shared" si="26"/>
        <v>41</v>
      </c>
      <c r="M98" s="119"/>
      <c r="N98" s="119"/>
      <c r="O98" s="119"/>
    </row>
    <row r="99" spans="1:15" ht="13.5" thickBot="1" x14ac:dyDescent="0.25">
      <c r="A99" s="145"/>
      <c r="B99" s="126" t="s">
        <v>128</v>
      </c>
      <c r="C99" s="133">
        <f>(C75+C77-C76)/2</f>
        <v>34</v>
      </c>
      <c r="D99" s="133">
        <f t="shared" ref="D99:E99" si="27">(D75+D77-D76)/2</f>
        <v>34</v>
      </c>
      <c r="E99" s="133">
        <f t="shared" si="27"/>
        <v>34</v>
      </c>
      <c r="F99" s="119"/>
      <c r="G99" s="81"/>
      <c r="H99" s="145"/>
      <c r="I99" s="126" t="s">
        <v>128</v>
      </c>
      <c r="J99" s="133">
        <f>(J75+J77-J76)/2</f>
        <v>34</v>
      </c>
      <c r="K99" s="133">
        <f t="shared" ref="K99:L99" si="28">(K75+K77-K76)/2</f>
        <v>34</v>
      </c>
      <c r="L99" s="133">
        <f t="shared" si="28"/>
        <v>34</v>
      </c>
      <c r="M99" s="119"/>
      <c r="N99" s="119"/>
      <c r="O99" s="119"/>
    </row>
  </sheetData>
  <mergeCells count="17">
    <mergeCell ref="A94:A96"/>
    <mergeCell ref="H94:H96"/>
    <mergeCell ref="A97:A99"/>
    <mergeCell ref="H97:H99"/>
    <mergeCell ref="A79:A81"/>
    <mergeCell ref="H79:H81"/>
    <mergeCell ref="A82:A88"/>
    <mergeCell ref="H82:H88"/>
    <mergeCell ref="A89:A91"/>
    <mergeCell ref="H89:H91"/>
    <mergeCell ref="A75:A77"/>
    <mergeCell ref="H75:H77"/>
    <mergeCell ref="A70:F70"/>
    <mergeCell ref="A71:E71"/>
    <mergeCell ref="H71:L71"/>
    <mergeCell ref="A72:B72"/>
    <mergeCell ref="H72:I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Бабаево р.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2022-02-01T12:23:12Z</dcterms:modified>
</cp:coreProperties>
</file>